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RO\iCloudDrive\iCloud\Profissional\Anderson de Oliveira\Prefeitura Municipal de Tibagi\Secretaria Municipal de Finanças\2023\Licitação\"/>
    </mc:Choice>
  </mc:AlternateContent>
  <xr:revisionPtr revIDLastSave="0" documentId="8_{20ABA8A0-80AB-471A-B9C5-66261E68C32A}" xr6:coauthVersionLast="47" xr6:coauthVersionMax="47" xr10:uidLastSave="{00000000-0000-0000-0000-000000000000}"/>
  <workbookProtection workbookAlgorithmName="SHA-512" workbookHashValue="8vhN/SVPtquxOU0hdxgUKUDVwLgcTejAG7Vt8bL3Zt01eFy51chqR2Nh80xcxox+oxymKIqI6O3SR5OUTE12mA==" workbookSaltValue="3WVixzYW9wQOU+THTz67yg==" workbookSpinCount="100000" lockStructure="1"/>
  <bookViews>
    <workbookView xWindow="-120" yWindow="-120" windowWidth="29040" windowHeight="15720" activeTab="1" xr2:uid="{B5EFBF7D-A703-4F6C-8857-F2E7B6B5654C}"/>
  </bookViews>
  <sheets>
    <sheet name="Resumo" sheetId="1" r:id="rId1"/>
    <sheet name="Dados" sheetId="3" r:id="rId2"/>
  </sheets>
  <definedNames>
    <definedName name="_xlnm.Print_Area" localSheetId="0">Resumo!$A$1:$P$68</definedName>
    <definedName name="Forma_de_Contratação">Dados!$G$1:$G$11</definedName>
    <definedName name="Natureza_da_Despesa">Dados!$F$1:$F$18</definedName>
    <definedName name="Órgão">Dados!$A$1:$A$20</definedName>
    <definedName name="Tipo">Dados!$D$1:$D$3</definedName>
    <definedName name="Vinculação_à_Outra_Contratação">Dados!$E$1:$E$3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Z31" i="1" l="1"/>
  <c r="AA31" i="1"/>
  <c r="AC31" i="1"/>
  <c r="X32" i="1"/>
  <c r="S33" i="1"/>
  <c r="AB33" i="1"/>
  <c r="AC33" i="1"/>
  <c r="AE33" i="1"/>
  <c r="X34" i="1"/>
  <c r="Z34" i="1"/>
  <c r="S35" i="1"/>
  <c r="U35" i="1"/>
  <c r="AD35" i="1"/>
  <c r="AE35" i="1"/>
  <c r="AG35" i="1"/>
  <c r="Y36" i="1"/>
  <c r="Z36" i="1"/>
  <c r="AB36" i="1"/>
  <c r="U37" i="1"/>
  <c r="W37" i="1"/>
  <c r="AG37" i="1"/>
  <c r="AI37" i="1"/>
  <c r="AA38" i="1"/>
  <c r="AB38" i="1"/>
  <c r="AD38" i="1"/>
  <c r="W39" i="1"/>
  <c r="Y39" i="1"/>
  <c r="AI39" i="1"/>
  <c r="AC40" i="1"/>
  <c r="AD40" i="1"/>
  <c r="X41" i="1"/>
  <c r="Y41" i="1"/>
  <c r="AA41" i="1"/>
  <c r="V42" i="1"/>
  <c r="AH42" i="1"/>
  <c r="Z43" i="1"/>
  <c r="AA43" i="1"/>
  <c r="AC43" i="1"/>
  <c r="X44" i="1"/>
  <c r="S45" i="1"/>
  <c r="AB45" i="1"/>
  <c r="AC45" i="1"/>
  <c r="AE45" i="1"/>
  <c r="X46" i="1"/>
  <c r="Z46" i="1"/>
  <c r="S47" i="1"/>
  <c r="U47" i="1"/>
  <c r="AD47" i="1"/>
  <c r="AE47" i="1"/>
  <c r="AG47" i="1"/>
  <c r="Y48" i="1"/>
  <c r="Z48" i="1"/>
  <c r="AA48" i="1"/>
  <c r="AB48" i="1"/>
  <c r="AC48" i="1"/>
  <c r="U49" i="1"/>
  <c r="W49" i="1"/>
  <c r="AG49" i="1"/>
  <c r="AI49" i="1"/>
  <c r="AA50" i="1"/>
  <c r="AB50" i="1"/>
  <c r="AC50" i="1"/>
  <c r="AD50" i="1"/>
  <c r="W51" i="1"/>
  <c r="Y51" i="1"/>
  <c r="Z51" i="1"/>
  <c r="AI51" i="1"/>
  <c r="AC52" i="1"/>
  <c r="AD52" i="1"/>
  <c r="X53" i="1"/>
  <c r="Y53" i="1"/>
  <c r="Z53" i="1"/>
  <c r="AA53" i="1"/>
  <c r="AB53" i="1"/>
  <c r="V54" i="1"/>
  <c r="AH54" i="1"/>
  <c r="Z55" i="1"/>
  <c r="AA55" i="1"/>
  <c r="AB55" i="1"/>
  <c r="AC55" i="1"/>
  <c r="AD55" i="1"/>
  <c r="X56" i="1"/>
  <c r="Y56" i="1"/>
  <c r="S57" i="1"/>
  <c r="AB57" i="1"/>
  <c r="AC57" i="1"/>
  <c r="AD57" i="1"/>
  <c r="AE57" i="1"/>
  <c r="X58" i="1"/>
  <c r="Y58" i="1"/>
  <c r="Z58" i="1"/>
  <c r="AA58" i="1"/>
  <c r="S59" i="1"/>
  <c r="U59" i="1"/>
  <c r="AD59" i="1"/>
  <c r="AE59" i="1"/>
  <c r="AG59" i="1"/>
  <c r="Y60" i="1"/>
  <c r="Z60" i="1"/>
  <c r="AA60" i="1"/>
  <c r="AB60" i="1"/>
  <c r="AC60" i="1"/>
  <c r="U61" i="1"/>
  <c r="W61" i="1"/>
  <c r="X61" i="1"/>
  <c r="AG61" i="1"/>
  <c r="AI61" i="1"/>
  <c r="AA62" i="1"/>
  <c r="AB62" i="1"/>
  <c r="AC62" i="1"/>
  <c r="AD62" i="1"/>
  <c r="W63" i="1"/>
  <c r="X63" i="1"/>
  <c r="Y63" i="1"/>
  <c r="Z63" i="1"/>
  <c r="AI63" i="1"/>
  <c r="AC64" i="1"/>
  <c r="AD64" i="1"/>
  <c r="X65" i="1"/>
  <c r="Y65" i="1"/>
  <c r="Z65" i="1"/>
  <c r="AA65" i="1"/>
  <c r="AB65" i="1"/>
  <c r="V66" i="1"/>
  <c r="AC66" i="1"/>
  <c r="AH66" i="1"/>
  <c r="Z67" i="1"/>
  <c r="AA67" i="1"/>
  <c r="AB67" i="1"/>
  <c r="AC67" i="1"/>
  <c r="AD67" i="1"/>
  <c r="W68" i="1"/>
  <c r="X68" i="1"/>
  <c r="Y68" i="1"/>
  <c r="Z68" i="1"/>
  <c r="AI68" i="1"/>
  <c r="AA30" i="1"/>
  <c r="AB30" i="1"/>
  <c r="AC30" i="1"/>
  <c r="AD30" i="1"/>
  <c r="Z29" i="1"/>
  <c r="AA29" i="1"/>
  <c r="AB29" i="1"/>
  <c r="AC29" i="1"/>
  <c r="AD29" i="1"/>
  <c r="R28" i="1"/>
  <c r="AI28" i="1"/>
  <c r="AI35" i="1" s="1"/>
  <c r="AH28" i="1"/>
  <c r="AH40" i="1" s="1"/>
  <c r="AG28" i="1"/>
  <c r="AG33" i="1" s="1"/>
  <c r="AF28" i="1"/>
  <c r="AF38" i="1" s="1"/>
  <c r="AE28" i="1"/>
  <c r="AE31" i="1" s="1"/>
  <c r="AD28" i="1"/>
  <c r="AD36" i="1" s="1"/>
  <c r="AC28" i="1"/>
  <c r="AC41" i="1" s="1"/>
  <c r="AB28" i="1"/>
  <c r="AB34" i="1" s="1"/>
  <c r="AA28" i="1"/>
  <c r="AA39" i="1" s="1"/>
  <c r="Z28" i="1"/>
  <c r="Z32" i="1" s="1"/>
  <c r="Y28" i="1"/>
  <c r="Y37" i="1" s="1"/>
  <c r="X28" i="1"/>
  <c r="X42" i="1" s="1"/>
  <c r="W28" i="1"/>
  <c r="W35" i="1" s="1"/>
  <c r="V28" i="1"/>
  <c r="V40" i="1" s="1"/>
  <c r="U28" i="1"/>
  <c r="U33" i="1" s="1"/>
  <c r="T28" i="1"/>
  <c r="T38" i="1" s="1"/>
  <c r="S28" i="1"/>
  <c r="S31" i="1" s="1"/>
  <c r="L59" i="1"/>
  <c r="L58" i="1"/>
  <c r="L57" i="1"/>
  <c r="L56" i="1"/>
  <c r="L55" i="1"/>
  <c r="L54" i="1"/>
  <c r="L49" i="1"/>
  <c r="L53" i="1"/>
  <c r="L52" i="1"/>
  <c r="L51" i="1"/>
  <c r="L50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68" i="1"/>
  <c r="S68" i="1" s="1"/>
  <c r="L67" i="1"/>
  <c r="L66" i="1"/>
  <c r="L65" i="1"/>
  <c r="L64" i="1"/>
  <c r="L63" i="1"/>
  <c r="L62" i="1"/>
  <c r="L61" i="1"/>
  <c r="L60" i="1"/>
  <c r="O61" i="1"/>
  <c r="O62" i="1"/>
  <c r="O63" i="1"/>
  <c r="O64" i="1"/>
  <c r="O65" i="1"/>
  <c r="O66" i="1"/>
  <c r="O67" i="1"/>
  <c r="O68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30" i="1"/>
  <c r="O29" i="1"/>
  <c r="AF30" i="1" l="1"/>
  <c r="AF64" i="1"/>
  <c r="AF40" i="1"/>
  <c r="AH56" i="1"/>
  <c r="AH44" i="1"/>
  <c r="AE29" i="1"/>
  <c r="AG30" i="1"/>
  <c r="U30" i="1"/>
  <c r="AI66" i="1"/>
  <c r="W66" i="1"/>
  <c r="AG64" i="1"/>
  <c r="U64" i="1"/>
  <c r="AE62" i="1"/>
  <c r="S62" i="1"/>
  <c r="AH59" i="1"/>
  <c r="V59" i="1"/>
  <c r="AF57" i="1"/>
  <c r="T57" i="1"/>
  <c r="AI54" i="1"/>
  <c r="W54" i="1"/>
  <c r="AG52" i="1"/>
  <c r="U52" i="1"/>
  <c r="AE50" i="1"/>
  <c r="S50" i="1"/>
  <c r="X49" i="1"/>
  <c r="AH47" i="1"/>
  <c r="V47" i="1"/>
  <c r="AA46" i="1"/>
  <c r="AF45" i="1"/>
  <c r="T45" i="1"/>
  <c r="Y44" i="1"/>
  <c r="AD43" i="1"/>
  <c r="AI42" i="1"/>
  <c r="W42" i="1"/>
  <c r="AB41" i="1"/>
  <c r="AG40" i="1"/>
  <c r="U40" i="1"/>
  <c r="Z39" i="1"/>
  <c r="AE38" i="1"/>
  <c r="S38" i="1"/>
  <c r="X37" i="1"/>
  <c r="AC36" i="1"/>
  <c r="AH35" i="1"/>
  <c r="V35" i="1"/>
  <c r="AA34" i="1"/>
  <c r="AF33" i="1"/>
  <c r="T33" i="1"/>
  <c r="Y32" i="1"/>
  <c r="AD31" i="1"/>
  <c r="T40" i="1"/>
  <c r="AE30" i="1"/>
  <c r="S30" i="1"/>
  <c r="AG66" i="1"/>
  <c r="U66" i="1"/>
  <c r="AE64" i="1"/>
  <c r="S64" i="1"/>
  <c r="AH61" i="1"/>
  <c r="V61" i="1"/>
  <c r="AF59" i="1"/>
  <c r="T59" i="1"/>
  <c r="AI56" i="1"/>
  <c r="W56" i="1"/>
  <c r="AG54" i="1"/>
  <c r="U54" i="1"/>
  <c r="AE52" i="1"/>
  <c r="S52" i="1"/>
  <c r="X51" i="1"/>
  <c r="AH49" i="1"/>
  <c r="V49" i="1"/>
  <c r="AF47" i="1"/>
  <c r="T47" i="1"/>
  <c r="Y46" i="1"/>
  <c r="AD45" i="1"/>
  <c r="AI44" i="1"/>
  <c r="W44" i="1"/>
  <c r="AB43" i="1"/>
  <c r="AG42" i="1"/>
  <c r="U42" i="1"/>
  <c r="Z41" i="1"/>
  <c r="AE40" i="1"/>
  <c r="S40" i="1"/>
  <c r="X39" i="1"/>
  <c r="AC38" i="1"/>
  <c r="AH37" i="1"/>
  <c r="V37" i="1"/>
  <c r="AA36" i="1"/>
  <c r="AF35" i="1"/>
  <c r="T35" i="1"/>
  <c r="Y34" i="1"/>
  <c r="AD33" i="1"/>
  <c r="AI32" i="1"/>
  <c r="W32" i="1"/>
  <c r="AB31" i="1"/>
  <c r="AH32" i="1"/>
  <c r="AF61" i="1"/>
  <c r="W58" i="1"/>
  <c r="AF49" i="1"/>
  <c r="AI46" i="1"/>
  <c r="AF37" i="1"/>
  <c r="AG32" i="1"/>
  <c r="AG68" i="1"/>
  <c r="U68" i="1"/>
  <c r="Y67" i="1"/>
  <c r="AD66" i="1"/>
  <c r="AI65" i="1"/>
  <c r="W65" i="1"/>
  <c r="AB64" i="1"/>
  <c r="AG63" i="1"/>
  <c r="U63" i="1"/>
  <c r="Z62" i="1"/>
  <c r="AE61" i="1"/>
  <c r="S61" i="1"/>
  <c r="X60" i="1"/>
  <c r="AC59" i="1"/>
  <c r="AH58" i="1"/>
  <c r="V58" i="1"/>
  <c r="AA57" i="1"/>
  <c r="AF56" i="1"/>
  <c r="T56" i="1"/>
  <c r="Y55" i="1"/>
  <c r="AD54" i="1"/>
  <c r="AI53" i="1"/>
  <c r="W53" i="1"/>
  <c r="AB52" i="1"/>
  <c r="AG51" i="1"/>
  <c r="U51" i="1"/>
  <c r="Z50" i="1"/>
  <c r="AE49" i="1"/>
  <c r="S49" i="1"/>
  <c r="X48" i="1"/>
  <c r="AC47" i="1"/>
  <c r="AH46" i="1"/>
  <c r="V46" i="1"/>
  <c r="AA45" i="1"/>
  <c r="AF44" i="1"/>
  <c r="T44" i="1"/>
  <c r="Y43" i="1"/>
  <c r="AD42" i="1"/>
  <c r="AI41" i="1"/>
  <c r="W41" i="1"/>
  <c r="AB40" i="1"/>
  <c r="AG39" i="1"/>
  <c r="U39" i="1"/>
  <c r="Z38" i="1"/>
  <c r="AE37" i="1"/>
  <c r="S37" i="1"/>
  <c r="X36" i="1"/>
  <c r="AC35" i="1"/>
  <c r="AH34" i="1"/>
  <c r="V34" i="1"/>
  <c r="AA33" i="1"/>
  <c r="AF32" i="1"/>
  <c r="T32" i="1"/>
  <c r="Y31" i="1"/>
  <c r="T30" i="1"/>
  <c r="T52" i="1"/>
  <c r="V56" i="1"/>
  <c r="V68" i="1"/>
  <c r="AI34" i="1"/>
  <c r="S29" i="1"/>
  <c r="Y29" i="1"/>
  <c r="AF68" i="1"/>
  <c r="T68" i="1"/>
  <c r="X67" i="1"/>
  <c r="AH65" i="1"/>
  <c r="V65" i="1"/>
  <c r="AA64" i="1"/>
  <c r="AF63" i="1"/>
  <c r="T63" i="1"/>
  <c r="Y62" i="1"/>
  <c r="AD61" i="1"/>
  <c r="AI60" i="1"/>
  <c r="W60" i="1"/>
  <c r="AB59" i="1"/>
  <c r="AG58" i="1"/>
  <c r="U58" i="1"/>
  <c r="Z57" i="1"/>
  <c r="AE56" i="1"/>
  <c r="S56" i="1"/>
  <c r="X55" i="1"/>
  <c r="AC54" i="1"/>
  <c r="AH53" i="1"/>
  <c r="V53" i="1"/>
  <c r="AA52" i="1"/>
  <c r="AF51" i="1"/>
  <c r="T51" i="1"/>
  <c r="Y50" i="1"/>
  <c r="AD49" i="1"/>
  <c r="AI48" i="1"/>
  <c r="W48" i="1"/>
  <c r="AB47" i="1"/>
  <c r="AG46" i="1"/>
  <c r="U46" i="1"/>
  <c r="Z45" i="1"/>
  <c r="AE44" i="1"/>
  <c r="S44" i="1"/>
  <c r="X43" i="1"/>
  <c r="AC42" i="1"/>
  <c r="AH41" i="1"/>
  <c r="V41" i="1"/>
  <c r="AA40" i="1"/>
  <c r="AF39" i="1"/>
  <c r="T39" i="1"/>
  <c r="Y38" i="1"/>
  <c r="AD37" i="1"/>
  <c r="AI36" i="1"/>
  <c r="W36" i="1"/>
  <c r="AB35" i="1"/>
  <c r="AG34" i="1"/>
  <c r="U34" i="1"/>
  <c r="Z33" i="1"/>
  <c r="AE32" i="1"/>
  <c r="S32" i="1"/>
  <c r="X31" i="1"/>
  <c r="AF52" i="1"/>
  <c r="AF54" i="1"/>
  <c r="AH51" i="1"/>
  <c r="T29" i="1"/>
  <c r="X29" i="1"/>
  <c r="Z30" i="1"/>
  <c r="AE68" i="1"/>
  <c r="AI67" i="1"/>
  <c r="W67" i="1"/>
  <c r="AB66" i="1"/>
  <c r="AG65" i="1"/>
  <c r="U65" i="1"/>
  <c r="Z64" i="1"/>
  <c r="AE63" i="1"/>
  <c r="S63" i="1"/>
  <c r="X62" i="1"/>
  <c r="AC61" i="1"/>
  <c r="AH60" i="1"/>
  <c r="V60" i="1"/>
  <c r="AA59" i="1"/>
  <c r="AF58" i="1"/>
  <c r="T58" i="1"/>
  <c r="Y57" i="1"/>
  <c r="AD56" i="1"/>
  <c r="AI55" i="1"/>
  <c r="W55" i="1"/>
  <c r="AB54" i="1"/>
  <c r="AG53" i="1"/>
  <c r="U53" i="1"/>
  <c r="Z52" i="1"/>
  <c r="AE51" i="1"/>
  <c r="S51" i="1"/>
  <c r="X50" i="1"/>
  <c r="AC49" i="1"/>
  <c r="AH48" i="1"/>
  <c r="V48" i="1"/>
  <c r="AA47" i="1"/>
  <c r="AF46" i="1"/>
  <c r="T46" i="1"/>
  <c r="Y45" i="1"/>
  <c r="AD44" i="1"/>
  <c r="AI43" i="1"/>
  <c r="W43" i="1"/>
  <c r="AB42" i="1"/>
  <c r="AG41" i="1"/>
  <c r="U41" i="1"/>
  <c r="Z40" i="1"/>
  <c r="AE39" i="1"/>
  <c r="S39" i="1"/>
  <c r="X38" i="1"/>
  <c r="AC37" i="1"/>
  <c r="AH36" i="1"/>
  <c r="V36" i="1"/>
  <c r="AA35" i="1"/>
  <c r="AF34" i="1"/>
  <c r="T34" i="1"/>
  <c r="Y33" i="1"/>
  <c r="AD32" i="1"/>
  <c r="AI31" i="1"/>
  <c r="W31" i="1"/>
  <c r="T66" i="1"/>
  <c r="T42" i="1"/>
  <c r="V32" i="1"/>
  <c r="T61" i="1"/>
  <c r="AG56" i="1"/>
  <c r="T37" i="1"/>
  <c r="AI29" i="1"/>
  <c r="W29" i="1"/>
  <c r="Y30" i="1"/>
  <c r="AD68" i="1"/>
  <c r="AH67" i="1"/>
  <c r="V67" i="1"/>
  <c r="AA66" i="1"/>
  <c r="AF65" i="1"/>
  <c r="T65" i="1"/>
  <c r="Y64" i="1"/>
  <c r="AD63" i="1"/>
  <c r="AI62" i="1"/>
  <c r="W62" i="1"/>
  <c r="AB61" i="1"/>
  <c r="AG60" i="1"/>
  <c r="U60" i="1"/>
  <c r="Z59" i="1"/>
  <c r="AE58" i="1"/>
  <c r="S58" i="1"/>
  <c r="X57" i="1"/>
  <c r="AC56" i="1"/>
  <c r="AH55" i="1"/>
  <c r="V55" i="1"/>
  <c r="AA54" i="1"/>
  <c r="AF53" i="1"/>
  <c r="T53" i="1"/>
  <c r="Y52" i="1"/>
  <c r="AD51" i="1"/>
  <c r="AI50" i="1"/>
  <c r="W50" i="1"/>
  <c r="AB49" i="1"/>
  <c r="AG48" i="1"/>
  <c r="U48" i="1"/>
  <c r="Z47" i="1"/>
  <c r="AE46" i="1"/>
  <c r="S46" i="1"/>
  <c r="X45" i="1"/>
  <c r="AC44" i="1"/>
  <c r="AH43" i="1"/>
  <c r="V43" i="1"/>
  <c r="AA42" i="1"/>
  <c r="AF41" i="1"/>
  <c r="T41" i="1"/>
  <c r="Y40" i="1"/>
  <c r="AD39" i="1"/>
  <c r="AI38" i="1"/>
  <c r="W38" i="1"/>
  <c r="AB37" i="1"/>
  <c r="AG36" i="1"/>
  <c r="U36" i="1"/>
  <c r="Z35" i="1"/>
  <c r="AE34" i="1"/>
  <c r="S34" i="1"/>
  <c r="X33" i="1"/>
  <c r="AC32" i="1"/>
  <c r="AH31" i="1"/>
  <c r="V31" i="1"/>
  <c r="T64" i="1"/>
  <c r="AF66" i="1"/>
  <c r="T54" i="1"/>
  <c r="V63" i="1"/>
  <c r="AG44" i="1"/>
  <c r="S42" i="1"/>
  <c r="V39" i="1"/>
  <c r="U32" i="1"/>
  <c r="AH29" i="1"/>
  <c r="V29" i="1"/>
  <c r="X30" i="1"/>
  <c r="AC68" i="1"/>
  <c r="AG67" i="1"/>
  <c r="U67" i="1"/>
  <c r="Z66" i="1"/>
  <c r="AE65" i="1"/>
  <c r="S65" i="1"/>
  <c r="X64" i="1"/>
  <c r="AC63" i="1"/>
  <c r="AH62" i="1"/>
  <c r="V62" i="1"/>
  <c r="AA61" i="1"/>
  <c r="AF60" i="1"/>
  <c r="T60" i="1"/>
  <c r="Y59" i="1"/>
  <c r="AD58" i="1"/>
  <c r="AI57" i="1"/>
  <c r="W57" i="1"/>
  <c r="AB56" i="1"/>
  <c r="AG55" i="1"/>
  <c r="U55" i="1"/>
  <c r="Z54" i="1"/>
  <c r="AE53" i="1"/>
  <c r="S53" i="1"/>
  <c r="X52" i="1"/>
  <c r="AC51" i="1"/>
  <c r="AH50" i="1"/>
  <c r="V50" i="1"/>
  <c r="AA49" i="1"/>
  <c r="AF48" i="1"/>
  <c r="T48" i="1"/>
  <c r="Y47" i="1"/>
  <c r="AD46" i="1"/>
  <c r="AI45" i="1"/>
  <c r="W45" i="1"/>
  <c r="AB44" i="1"/>
  <c r="AG43" i="1"/>
  <c r="U43" i="1"/>
  <c r="Z42" i="1"/>
  <c r="AE41" i="1"/>
  <c r="S41" i="1"/>
  <c r="X40" i="1"/>
  <c r="AC39" i="1"/>
  <c r="AH38" i="1"/>
  <c r="V38" i="1"/>
  <c r="AA37" i="1"/>
  <c r="AF36" i="1"/>
  <c r="T36" i="1"/>
  <c r="Y35" i="1"/>
  <c r="AD34" i="1"/>
  <c r="AI33" i="1"/>
  <c r="W33" i="1"/>
  <c r="AB32" i="1"/>
  <c r="AG31" i="1"/>
  <c r="U31" i="1"/>
  <c r="AF42" i="1"/>
  <c r="AE66" i="1"/>
  <c r="AH63" i="1"/>
  <c r="AE54" i="1"/>
  <c r="U44" i="1"/>
  <c r="AH30" i="1"/>
  <c r="AG29" i="1"/>
  <c r="U29" i="1"/>
  <c r="W30" i="1"/>
  <c r="AB68" i="1"/>
  <c r="AF67" i="1"/>
  <c r="T67" i="1"/>
  <c r="Y66" i="1"/>
  <c r="AD65" i="1"/>
  <c r="AI64" i="1"/>
  <c r="W64" i="1"/>
  <c r="AB63" i="1"/>
  <c r="AG62" i="1"/>
  <c r="U62" i="1"/>
  <c r="Z61" i="1"/>
  <c r="AE60" i="1"/>
  <c r="S60" i="1"/>
  <c r="X59" i="1"/>
  <c r="AC58" i="1"/>
  <c r="AH57" i="1"/>
  <c r="V57" i="1"/>
  <c r="AA56" i="1"/>
  <c r="AF55" i="1"/>
  <c r="T55" i="1"/>
  <c r="Y54" i="1"/>
  <c r="AD53" i="1"/>
  <c r="AI52" i="1"/>
  <c r="W52" i="1"/>
  <c r="AB51" i="1"/>
  <c r="AG50" i="1"/>
  <c r="U50" i="1"/>
  <c r="Z49" i="1"/>
  <c r="AE48" i="1"/>
  <c r="S48" i="1"/>
  <c r="X47" i="1"/>
  <c r="AC46" i="1"/>
  <c r="AH45" i="1"/>
  <c r="V45" i="1"/>
  <c r="AA44" i="1"/>
  <c r="AF43" i="1"/>
  <c r="T43" i="1"/>
  <c r="Y42" i="1"/>
  <c r="AD41" i="1"/>
  <c r="AI40" i="1"/>
  <c r="W40" i="1"/>
  <c r="AB39" i="1"/>
  <c r="AG38" i="1"/>
  <c r="U38" i="1"/>
  <c r="Z37" i="1"/>
  <c r="AE36" i="1"/>
  <c r="S36" i="1"/>
  <c r="X35" i="1"/>
  <c r="AC34" i="1"/>
  <c r="AH33" i="1"/>
  <c r="V33" i="1"/>
  <c r="AA32" i="1"/>
  <c r="AF31" i="1"/>
  <c r="T31" i="1"/>
  <c r="V44" i="1"/>
  <c r="AH68" i="1"/>
  <c r="S66" i="1"/>
  <c r="AI58" i="1"/>
  <c r="U56" i="1"/>
  <c r="S54" i="1"/>
  <c r="V51" i="1"/>
  <c r="T49" i="1"/>
  <c r="W46" i="1"/>
  <c r="AE42" i="1"/>
  <c r="AH39" i="1"/>
  <c r="W34" i="1"/>
  <c r="AF29" i="1"/>
  <c r="AI30" i="1"/>
  <c r="V30" i="1"/>
  <c r="AA68" i="1"/>
  <c r="AE67" i="1"/>
  <c r="S67" i="1"/>
  <c r="X66" i="1"/>
  <c r="AC65" i="1"/>
  <c r="AH64" i="1"/>
  <c r="V64" i="1"/>
  <c r="AA63" i="1"/>
  <c r="AF62" i="1"/>
  <c r="T62" i="1"/>
  <c r="Y61" i="1"/>
  <c r="AD60" i="1"/>
  <c r="AI59" i="1"/>
  <c r="W59" i="1"/>
  <c r="AB58" i="1"/>
  <c r="AG57" i="1"/>
  <c r="U57" i="1"/>
  <c r="Z56" i="1"/>
  <c r="AE55" i="1"/>
  <c r="S55" i="1"/>
  <c r="X54" i="1"/>
  <c r="AC53" i="1"/>
  <c r="AH52" i="1"/>
  <c r="V52" i="1"/>
  <c r="AA51" i="1"/>
  <c r="AF50" i="1"/>
  <c r="T50" i="1"/>
  <c r="Y49" i="1"/>
  <c r="AD48" i="1"/>
  <c r="AI47" i="1"/>
  <c r="W47" i="1"/>
  <c r="AB46" i="1"/>
  <c r="AG45" i="1"/>
  <c r="U45" i="1"/>
  <c r="Z44" i="1"/>
  <c r="AE43" i="1"/>
  <c r="S43" i="1"/>
  <c r="C29" i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G4" i="1"/>
  <c r="AC25" i="1" l="1"/>
  <c r="K18" i="1" s="1"/>
  <c r="L18" i="1" s="1"/>
  <c r="AI25" i="1"/>
  <c r="K24" i="1" s="1"/>
  <c r="AE25" i="1"/>
  <c r="K20" i="1" s="1"/>
  <c r="AG25" i="1"/>
  <c r="K22" i="1" s="1"/>
  <c r="L22" i="1" s="1"/>
  <c r="Z25" i="1"/>
  <c r="K15" i="1" s="1"/>
  <c r="L15" i="1" s="1"/>
  <c r="AB25" i="1"/>
  <c r="K17" i="1" s="1"/>
  <c r="L17" i="1" s="1"/>
  <c r="AD25" i="1"/>
  <c r="K19" i="1" s="1"/>
  <c r="L19" i="1" s="1"/>
  <c r="X25" i="1"/>
  <c r="K13" i="1" s="1"/>
  <c r="W25" i="1"/>
  <c r="K12" i="1" s="1"/>
  <c r="L12" i="1" s="1"/>
  <c r="T25" i="1"/>
  <c r="K9" i="1" s="1"/>
  <c r="AA25" i="1"/>
  <c r="K16" i="1" s="1"/>
  <c r="L16" i="1" s="1"/>
  <c r="Y25" i="1"/>
  <c r="K14" i="1" s="1"/>
  <c r="L14" i="1" s="1"/>
  <c r="AH25" i="1"/>
  <c r="K23" i="1" s="1"/>
  <c r="L23" i="1" s="1"/>
  <c r="AF25" i="1"/>
  <c r="K21" i="1" s="1"/>
  <c r="L21" i="1" s="1"/>
  <c r="V25" i="1"/>
  <c r="K11" i="1" s="1"/>
  <c r="L11" i="1" s="1"/>
  <c r="U25" i="1"/>
  <c r="K10" i="1" s="1"/>
  <c r="L10" i="1" s="1"/>
  <c r="S25" i="1"/>
  <c r="K8" i="1" s="1"/>
  <c r="K25" i="1" l="1"/>
  <c r="L8" i="1" s="1"/>
  <c r="L9" i="1"/>
  <c r="L24" i="1"/>
  <c r="L20" i="1" l="1"/>
  <c r="L13" i="1"/>
  <c r="L25" i="1"/>
</calcChain>
</file>

<file path=xl/sharedStrings.xml><?xml version="1.0" encoding="utf-8"?>
<sst xmlns="http://schemas.openxmlformats.org/spreadsheetml/2006/main" count="157" uniqueCount="126">
  <si>
    <t>.</t>
  </si>
  <si>
    <t>Informações da Unidade</t>
  </si>
  <si>
    <t>Nome do Órgão</t>
  </si>
  <si>
    <t>Responsável:</t>
  </si>
  <si>
    <t>Data:</t>
  </si>
  <si>
    <t>Resumo do Plano</t>
  </si>
  <si>
    <t>Material de Consumo</t>
  </si>
  <si>
    <t>3.3.90.30.00.00</t>
  </si>
  <si>
    <t>Material, Bem ou Serviço para Distribuição Gratuíta</t>
  </si>
  <si>
    <t>3.3.90.32.00.00</t>
  </si>
  <si>
    <t>3.3.90.31.00.00</t>
  </si>
  <si>
    <t>Premiações Culturais, Desportivas e Outras</t>
  </si>
  <si>
    <t>3.3.90.33.00.00</t>
  </si>
  <si>
    <t>Passagens e Despesas com Locomoção</t>
  </si>
  <si>
    <t>3.3.90.34.00.00</t>
  </si>
  <si>
    <t>Outras Despesas de Pessoal Decorrentes de Terceirização</t>
  </si>
  <si>
    <t>3.3.90.35.00.00</t>
  </si>
  <si>
    <t>3.3.90.36.00.00</t>
  </si>
  <si>
    <t>3.3.90.37.00.00</t>
  </si>
  <si>
    <t>3.3.90.38.00.00</t>
  </si>
  <si>
    <t>3.3.90.39.00.00</t>
  </si>
  <si>
    <t>3.3.90.40.00.00</t>
  </si>
  <si>
    <t>Serviço de Consultoria</t>
  </si>
  <si>
    <t>Outros Serviços de Terceiros - Pessoa Física</t>
  </si>
  <si>
    <t>Outros Serviços de Terceiros - Pessoa Jurídica</t>
  </si>
  <si>
    <t>Locação de Mão-de-Obra</t>
  </si>
  <si>
    <t>Arrendamento Mercantil</t>
  </si>
  <si>
    <t>Serviços de Tecnologia da Informação - Pessoa Jurídica</t>
  </si>
  <si>
    <t>3.3.90.46.00.00</t>
  </si>
  <si>
    <t>Auxílio-Alimentação</t>
  </si>
  <si>
    <t>3.3.90.48.00.00</t>
  </si>
  <si>
    <t>Outros Auxílios Financeiros a Pessoa Física</t>
  </si>
  <si>
    <t>4.4.90.51.00.00</t>
  </si>
  <si>
    <t>4.4.90.52.00.00</t>
  </si>
  <si>
    <t>Obras e Instalações</t>
  </si>
  <si>
    <t>Equipamentos e Material Permanente</t>
  </si>
  <si>
    <t>4.4.90.61.00.00</t>
  </si>
  <si>
    <t>Aquisição de Imóveis</t>
  </si>
  <si>
    <t>Natureza da Despesa</t>
  </si>
  <si>
    <t>Descrição</t>
  </si>
  <si>
    <t>Valor Total Estimado</t>
  </si>
  <si>
    <t>Percentual</t>
  </si>
  <si>
    <t>3.3.71.70.00.00</t>
  </si>
  <si>
    <t>Rateio Pela Participação em Consórcio Público</t>
  </si>
  <si>
    <t>Total</t>
  </si>
  <si>
    <t>Tibagi,</t>
  </si>
  <si>
    <t>Órgão</t>
  </si>
  <si>
    <t>Responsável</t>
  </si>
  <si>
    <t>Detalhamento do Plano</t>
  </si>
  <si>
    <t>Sequencial</t>
  </si>
  <si>
    <t>Descrição do Objeto</t>
  </si>
  <si>
    <t>Justificativa</t>
  </si>
  <si>
    <t>Tipo</t>
  </si>
  <si>
    <t>Contratação</t>
  </si>
  <si>
    <t>Renovação</t>
  </si>
  <si>
    <t>Data Prevista</t>
  </si>
  <si>
    <t>Quantidade</t>
  </si>
  <si>
    <t>Valor Unitário Estimado</t>
  </si>
  <si>
    <t>Vinculação à Outra Contratação</t>
  </si>
  <si>
    <t>Área Requisitante</t>
  </si>
  <si>
    <t>Alinhamento a Objetivos Estratégicos</t>
  </si>
  <si>
    <t>Sim</t>
  </si>
  <si>
    <t>Não</t>
  </si>
  <si>
    <t>Governo Municipal</t>
  </si>
  <si>
    <t>Chefia de Gabinete</t>
  </si>
  <si>
    <t>Procuradoria Jurídica</t>
  </si>
  <si>
    <t>Secretaria Municipal de Administração</t>
  </si>
  <si>
    <t>Secretaria Municipal de Planejamento, Econômia e Gestão</t>
  </si>
  <si>
    <t>Secretaria Municipal de Finanças</t>
  </si>
  <si>
    <t>Secretaria Municipal de Urbanismo e Obras Públicas</t>
  </si>
  <si>
    <t>Secretaria Municipal de Agricultura e Abastecimento</t>
  </si>
  <si>
    <t>Secretaria Municipal de Educação e Cultura</t>
  </si>
  <si>
    <t>Secretaria Municipal de Esportes e Recreação Orientada</t>
  </si>
  <si>
    <t>Secretaria Municipal de Turismo</t>
  </si>
  <si>
    <t>Secretaria Municipal da Criança e Assistência Social</t>
  </si>
  <si>
    <t>Secretaria Municipal de Saúde</t>
  </si>
  <si>
    <t>Secretaria Municipal de Transportes</t>
  </si>
  <si>
    <t>Secretaria Municipal de Desenvolvimento, Indústria, Comércio e Trabalho</t>
  </si>
  <si>
    <t>Administração Regional do Distrito de Alto do Amparo</t>
  </si>
  <si>
    <t>Administração Regional do Distrito de Caetano Mendes</t>
  </si>
  <si>
    <t>Secretaria Municipal de Habitação e Regularização Fundiária</t>
  </si>
  <si>
    <t>Secretaria Municipal de Meio Ambiente</t>
  </si>
  <si>
    <t>Luana Ribeiro</t>
  </si>
  <si>
    <t>Kelly Cristina da Silva Oliveira</t>
  </si>
  <si>
    <t>Artur Ricardo Nolte</t>
  </si>
  <si>
    <t>Leonardo Jose Mendes</t>
  </si>
  <si>
    <t>José Edegar Alves dos Santos Filho</t>
  </si>
  <si>
    <t>Orlando Gomes Pedroso Junior</t>
  </si>
  <si>
    <t>Elizeu Cortez</t>
  </si>
  <si>
    <t>Fabiano Carneiro de Oliveira</t>
  </si>
  <si>
    <t>Regiane Aparecida Martins</t>
  </si>
  <si>
    <t>Lucio Roberto Simão</t>
  </si>
  <si>
    <t>Maurício Martins Pereira</t>
  </si>
  <si>
    <t>Tatiane de Fátima da Silva Oliveira</t>
  </si>
  <si>
    <t>Natasha Karyne Dutko</t>
  </si>
  <si>
    <t>Adriano João Maria Sleutjes</t>
  </si>
  <si>
    <t>GM</t>
  </si>
  <si>
    <t>CG</t>
  </si>
  <si>
    <t>PJ</t>
  </si>
  <si>
    <t>SMPEG</t>
  </si>
  <si>
    <t>SMA</t>
  </si>
  <si>
    <t>SMF</t>
  </si>
  <si>
    <t>SMUOP</t>
  </si>
  <si>
    <t>SMAA</t>
  </si>
  <si>
    <t>SMEC</t>
  </si>
  <si>
    <t>SMERO</t>
  </si>
  <si>
    <t>SMT</t>
  </si>
  <si>
    <t>SMCAS</t>
  </si>
  <si>
    <t>SMS</t>
  </si>
  <si>
    <t>SMDICT</t>
  </si>
  <si>
    <t>ARDAA</t>
  </si>
  <si>
    <t>ARDCM</t>
  </si>
  <si>
    <t>SMMA</t>
  </si>
  <si>
    <t>SMHRF</t>
  </si>
  <si>
    <t>Abreviação</t>
  </si>
  <si>
    <t>Forma de Contratação</t>
  </si>
  <si>
    <t>Concorrência</t>
  </si>
  <si>
    <t>Concurso</t>
  </si>
  <si>
    <t>Convite</t>
  </si>
  <si>
    <t>Diálogo Competitivo</t>
  </si>
  <si>
    <t>Dispensa</t>
  </si>
  <si>
    <t>Dispensável</t>
  </si>
  <si>
    <t>Inexigibilidade</t>
  </si>
  <si>
    <t>Leilão</t>
  </si>
  <si>
    <t>Tomada de Preços</t>
  </si>
  <si>
    <t>Pregão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</si>
</sst>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Protection="1"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164" fontId="8" fillId="0" borderId="1" xfId="0" applyNumberFormat="1" applyFont="1" applyBorder="1" applyProtection="1">
      <protection hidden="1"/>
    </xf>
    <xf numFmtId="9" fontId="8" fillId="0" borderId="1" xfId="1" applyFont="1" applyBorder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164" fontId="9" fillId="0" borderId="1" xfId="0" applyNumberFormat="1" applyFont="1" applyBorder="1" applyProtection="1">
      <protection hidden="1"/>
    </xf>
    <xf numFmtId="9" fontId="9" fillId="0" borderId="1" xfId="1" applyFont="1" applyBorder="1" applyProtection="1">
      <protection hidden="1"/>
    </xf>
    <xf numFmtId="9" fontId="8" fillId="0" borderId="0" xfId="1" applyFon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0" applyNumberFormat="1" applyFont="1" applyAlignment="1" applyProtection="1">
      <alignment horizontal="right"/>
      <protection hidden="1"/>
    </xf>
    <xf numFmtId="166" fontId="8" fillId="0" borderId="0" xfId="0" applyNumberFormat="1" applyFont="1" applyAlignment="1" applyProtection="1">
      <alignment horizontal="left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locked="0" hidden="1"/>
    </xf>
    <xf numFmtId="0" fontId="8" fillId="0" borderId="0" xfId="0" applyFont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 wrapText="1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 vertical="center" wrapText="1"/>
      <protection locked="0" hidden="1"/>
    </xf>
    <xf numFmtId="14" fontId="8" fillId="0" borderId="0" xfId="0" applyNumberFormat="1" applyFont="1" applyAlignment="1" applyProtection="1">
      <alignment horizontal="center" vertical="center"/>
      <protection locked="0" hidden="1"/>
    </xf>
    <xf numFmtId="2" fontId="8" fillId="0" borderId="0" xfId="0" applyNumberFormat="1" applyFont="1" applyAlignment="1" applyProtection="1">
      <alignment horizontal="center" vertical="center"/>
      <protection locked="0"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8" fillId="0" borderId="0" xfId="0" applyFont="1" applyAlignment="1" applyProtection="1">
      <alignment horizontal="left"/>
      <protection hidden="1"/>
    </xf>
    <xf numFmtId="166" fontId="8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Border="1" applyProtection="1">
      <protection hidden="1"/>
    </xf>
    <xf numFmtId="9" fontId="8" fillId="0" borderId="0" xfId="1" applyFont="1" applyBorder="1" applyProtection="1">
      <protection hidden="1"/>
    </xf>
    <xf numFmtId="9" fontId="9" fillId="0" borderId="0" xfId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protection hidden="1"/>
    </xf>
    <xf numFmtId="0" fontId="8" fillId="0" borderId="3" xfId="0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 wrapText="1"/>
      <protection locked="0"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locked="0" hidden="1"/>
    </xf>
  </cellXfs>
  <cellStyles count="2">
    <cellStyle name="Normal" xfId="0" builtinId="0"/>
    <cellStyle name="Porcentagem" xfId="1" builtinId="5"/>
  </cellStyles>
  <dxfs count="40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EF84-3593-4C14-A142-C2F207355F77}">
  <sheetPr>
    <pageSetUpPr fitToPage="1"/>
  </sheetPr>
  <dimension ref="A1:AJ68"/>
  <sheetViews>
    <sheetView topLeftCell="A7" zoomScaleNormal="100" workbookViewId="0">
      <selection activeCell="F34" sqref="F34:G34"/>
    </sheetView>
  </sheetViews>
  <sheetFormatPr defaultRowHeight="15" x14ac:dyDescent="0.25"/>
  <cols>
    <col min="1" max="1" width="2" style="3" bestFit="1" customWidth="1"/>
    <col min="2" max="2" width="1.5703125" style="3" bestFit="1" customWidth="1"/>
    <col min="3" max="3" width="10.7109375" style="3" customWidth="1"/>
    <col min="4" max="4" width="7.7109375" style="3" customWidth="1"/>
    <col min="5" max="5" width="18.7109375" style="3" customWidth="1"/>
    <col min="6" max="6" width="10.85546875" style="3" customWidth="1"/>
    <col min="7" max="7" width="20.7109375" style="3" customWidth="1"/>
    <col min="8" max="8" width="11.28515625" style="3" bestFit="1" customWidth="1"/>
    <col min="9" max="9" width="10.140625" style="3" bestFit="1" customWidth="1"/>
    <col min="10" max="10" width="10.5703125" style="3" customWidth="1"/>
    <col min="11" max="11" width="17" style="3" bestFit="1" customWidth="1"/>
    <col min="12" max="12" width="14.7109375" style="3" bestFit="1" customWidth="1"/>
    <col min="13" max="13" width="12" style="3" bestFit="1" customWidth="1"/>
    <col min="14" max="14" width="15.28515625" style="3" customWidth="1"/>
    <col min="15" max="15" width="15.140625" style="3" bestFit="1" customWidth="1"/>
    <col min="16" max="16" width="24.7109375" style="3" customWidth="1"/>
    <col min="17" max="17" width="2.7109375" style="3" customWidth="1"/>
    <col min="18" max="18" width="11.7109375" style="3" bestFit="1" customWidth="1"/>
    <col min="19" max="31" width="9.140625" style="3" hidden="1" customWidth="1"/>
    <col min="32" max="35" width="0" style="3" hidden="1" customWidth="1"/>
    <col min="36" max="16384" width="9.140625" style="3"/>
  </cols>
  <sheetData>
    <row r="1" spans="1:13" s="8" customFormat="1" ht="15.75" x14ac:dyDescent="0.25">
      <c r="A1" s="9">
        <v>1</v>
      </c>
      <c r="B1" s="9" t="s">
        <v>0</v>
      </c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9"/>
    </row>
    <row r="2" spans="1:13" s="12" customFormat="1" ht="12.75" x14ac:dyDescent="0.2">
      <c r="A2" s="23" t="s">
        <v>2</v>
      </c>
      <c r="B2" s="23"/>
      <c r="C2" s="23"/>
      <c r="D2" s="23"/>
      <c r="E2" s="23"/>
      <c r="F2" s="28" t="s">
        <v>63</v>
      </c>
      <c r="G2" s="28"/>
      <c r="H2" s="28"/>
      <c r="I2" s="28"/>
      <c r="J2" s="28"/>
      <c r="K2" s="28"/>
      <c r="L2" s="28"/>
      <c r="M2" s="41"/>
    </row>
    <row r="3" spans="1:13" s="12" customFormat="1" ht="12.75" x14ac:dyDescent="0.2">
      <c r="A3" s="23" t="s">
        <v>3</v>
      </c>
      <c r="B3" s="23"/>
      <c r="C3" s="23"/>
      <c r="D3" s="23"/>
      <c r="E3" s="23"/>
      <c r="F3" s="29" t="str">
        <f>IF(F2="","",VLOOKUP(F2,Dados!A1:C20,2,FALSE))</f>
        <v>Artur Ricardo Nolte</v>
      </c>
      <c r="G3" s="29"/>
      <c r="H3" s="29"/>
      <c r="I3" s="29"/>
      <c r="J3" s="29"/>
      <c r="K3" s="29"/>
      <c r="L3" s="29"/>
      <c r="M3" s="42"/>
    </row>
    <row r="4" spans="1:13" s="12" customFormat="1" ht="12.75" x14ac:dyDescent="0.2">
      <c r="A4" s="23" t="s">
        <v>4</v>
      </c>
      <c r="B4" s="23"/>
      <c r="C4" s="23"/>
      <c r="D4" s="23"/>
      <c r="E4" s="23"/>
      <c r="F4" s="24" t="s">
        <v>45</v>
      </c>
      <c r="G4" s="25">
        <f ca="1">TODAY()</f>
        <v>45295</v>
      </c>
      <c r="H4" s="25"/>
      <c r="I4" s="25"/>
      <c r="J4" s="25"/>
      <c r="K4" s="25"/>
      <c r="L4" s="25"/>
      <c r="M4" s="43"/>
    </row>
    <row r="5" spans="1:13" ht="8.1" customHeight="1" x14ac:dyDescent="0.25"/>
    <row r="6" spans="1:13" s="8" customFormat="1" ht="15.75" x14ac:dyDescent="0.25">
      <c r="A6" s="6">
        <v>2</v>
      </c>
      <c r="B6" s="6" t="s">
        <v>0</v>
      </c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44"/>
    </row>
    <row r="7" spans="1:13" s="12" customFormat="1" ht="12.75" x14ac:dyDescent="0.2">
      <c r="C7" s="14" t="s">
        <v>38</v>
      </c>
      <c r="D7" s="14"/>
      <c r="E7" s="14" t="s">
        <v>39</v>
      </c>
      <c r="F7" s="14"/>
      <c r="G7" s="14"/>
      <c r="H7" s="14"/>
      <c r="I7" s="14"/>
      <c r="J7" s="14"/>
      <c r="K7" s="15" t="s">
        <v>40</v>
      </c>
      <c r="L7" s="15" t="s">
        <v>41</v>
      </c>
      <c r="M7" s="45"/>
    </row>
    <row r="8" spans="1:13" s="12" customFormat="1" ht="12.75" x14ac:dyDescent="0.2">
      <c r="C8" s="16" t="s">
        <v>42</v>
      </c>
      <c r="D8" s="16"/>
      <c r="E8" s="16" t="s">
        <v>43</v>
      </c>
      <c r="F8" s="16"/>
      <c r="G8" s="16"/>
      <c r="H8" s="16"/>
      <c r="I8" s="16"/>
      <c r="J8" s="16"/>
      <c r="K8" s="17" t="str">
        <f>IF(S25=0,"",S25)</f>
        <v/>
      </c>
      <c r="L8" s="18" t="str">
        <f>IF(K8="","",(K8*100%)/$K$25)</f>
        <v/>
      </c>
      <c r="M8" s="46"/>
    </row>
    <row r="9" spans="1:13" s="12" customFormat="1" ht="12.75" x14ac:dyDescent="0.2">
      <c r="C9" s="16" t="s">
        <v>7</v>
      </c>
      <c r="D9" s="16"/>
      <c r="E9" s="16" t="s">
        <v>6</v>
      </c>
      <c r="F9" s="16"/>
      <c r="G9" s="16"/>
      <c r="H9" s="16"/>
      <c r="I9" s="16"/>
      <c r="J9" s="16"/>
      <c r="K9" s="17" t="str">
        <f>IF(T25=0,"",T25)</f>
        <v/>
      </c>
      <c r="L9" s="18" t="str">
        <f>IF(K9="","",(K9*100%)/$K$25)</f>
        <v/>
      </c>
      <c r="M9" s="46"/>
    </row>
    <row r="10" spans="1:13" s="12" customFormat="1" ht="12.75" x14ac:dyDescent="0.2">
      <c r="C10" s="16" t="s">
        <v>10</v>
      </c>
      <c r="D10" s="16"/>
      <c r="E10" s="16" t="s">
        <v>11</v>
      </c>
      <c r="F10" s="16"/>
      <c r="G10" s="16"/>
      <c r="H10" s="16"/>
      <c r="I10" s="16"/>
      <c r="J10" s="16"/>
      <c r="K10" s="17" t="str">
        <f>IF(U25=0,"",U25)</f>
        <v/>
      </c>
      <c r="L10" s="18" t="str">
        <f>IF(K10="","",(K10*100%)/$K$25)</f>
        <v/>
      </c>
      <c r="M10" s="46"/>
    </row>
    <row r="11" spans="1:13" s="12" customFormat="1" ht="12.75" x14ac:dyDescent="0.2">
      <c r="C11" s="16" t="s">
        <v>9</v>
      </c>
      <c r="D11" s="16"/>
      <c r="E11" s="16" t="s">
        <v>8</v>
      </c>
      <c r="F11" s="16"/>
      <c r="G11" s="16"/>
      <c r="H11" s="16"/>
      <c r="I11" s="16"/>
      <c r="J11" s="16"/>
      <c r="K11" s="17" t="str">
        <f>IF(V25=0,"",V25)</f>
        <v/>
      </c>
      <c r="L11" s="18" t="str">
        <f>IF(K11="","",(K11*100%)/$K$25)</f>
        <v/>
      </c>
      <c r="M11" s="46"/>
    </row>
    <row r="12" spans="1:13" s="12" customFormat="1" ht="12.75" x14ac:dyDescent="0.2">
      <c r="C12" s="16" t="s">
        <v>12</v>
      </c>
      <c r="D12" s="16"/>
      <c r="E12" s="16" t="s">
        <v>13</v>
      </c>
      <c r="F12" s="16"/>
      <c r="G12" s="16"/>
      <c r="H12" s="16"/>
      <c r="I12" s="16"/>
      <c r="J12" s="16"/>
      <c r="K12" s="17" t="str">
        <f>IF(W25=0,"",W25)</f>
        <v/>
      </c>
      <c r="L12" s="18" t="str">
        <f>IF(K12="","",(K12*100%)/$K$25)</f>
        <v/>
      </c>
      <c r="M12" s="46"/>
    </row>
    <row r="13" spans="1:13" s="12" customFormat="1" ht="12.75" x14ac:dyDescent="0.2">
      <c r="C13" s="16" t="s">
        <v>14</v>
      </c>
      <c r="D13" s="16"/>
      <c r="E13" s="16" t="s">
        <v>15</v>
      </c>
      <c r="F13" s="16"/>
      <c r="G13" s="16"/>
      <c r="H13" s="16"/>
      <c r="I13" s="16"/>
      <c r="J13" s="16"/>
      <c r="K13" s="17" t="str">
        <f>IF(X25=0,"",X25)</f>
        <v/>
      </c>
      <c r="L13" s="18" t="str">
        <f t="shared" ref="L13:L25" si="0">IF(K13="","",(K13*100%)/$K$25)</f>
        <v/>
      </c>
      <c r="M13" s="46"/>
    </row>
    <row r="14" spans="1:13" s="12" customFormat="1" ht="12.75" x14ac:dyDescent="0.2">
      <c r="C14" s="16" t="s">
        <v>16</v>
      </c>
      <c r="D14" s="16"/>
      <c r="E14" s="16" t="s">
        <v>22</v>
      </c>
      <c r="F14" s="16"/>
      <c r="G14" s="16"/>
      <c r="H14" s="16"/>
      <c r="I14" s="16"/>
      <c r="J14" s="16"/>
      <c r="K14" s="17" t="str">
        <f>IF(Y25=0,"",Y25)</f>
        <v/>
      </c>
      <c r="L14" s="18" t="str">
        <f t="shared" si="0"/>
        <v/>
      </c>
      <c r="M14" s="46"/>
    </row>
    <row r="15" spans="1:13" s="12" customFormat="1" ht="12.75" x14ac:dyDescent="0.2">
      <c r="C15" s="16" t="s">
        <v>17</v>
      </c>
      <c r="D15" s="16"/>
      <c r="E15" s="16" t="s">
        <v>23</v>
      </c>
      <c r="F15" s="16"/>
      <c r="G15" s="16"/>
      <c r="H15" s="16"/>
      <c r="I15" s="16"/>
      <c r="J15" s="16"/>
      <c r="K15" s="17" t="str">
        <f>IF(Z25=0,"",Z25)</f>
        <v/>
      </c>
      <c r="L15" s="18" t="str">
        <f t="shared" si="0"/>
        <v/>
      </c>
      <c r="M15" s="46"/>
    </row>
    <row r="16" spans="1:13" s="12" customFormat="1" ht="12.75" x14ac:dyDescent="0.2">
      <c r="C16" s="16" t="s">
        <v>18</v>
      </c>
      <c r="D16" s="16"/>
      <c r="E16" s="16" t="s">
        <v>25</v>
      </c>
      <c r="F16" s="16"/>
      <c r="G16" s="16"/>
      <c r="H16" s="16"/>
      <c r="I16" s="16"/>
      <c r="J16" s="16"/>
      <c r="K16" s="17" t="str">
        <f>IF(AA25=0,"",AA25)</f>
        <v/>
      </c>
      <c r="L16" s="18" t="str">
        <f t="shared" si="0"/>
        <v/>
      </c>
      <c r="M16" s="46"/>
    </row>
    <row r="17" spans="1:36" s="12" customFormat="1" ht="12.75" x14ac:dyDescent="0.2">
      <c r="C17" s="16" t="s">
        <v>19</v>
      </c>
      <c r="D17" s="16"/>
      <c r="E17" s="16" t="s">
        <v>26</v>
      </c>
      <c r="F17" s="16"/>
      <c r="G17" s="16"/>
      <c r="H17" s="16"/>
      <c r="I17" s="16"/>
      <c r="J17" s="16"/>
      <c r="K17" s="17" t="str">
        <f>IF(AB25=0,"",AB25)</f>
        <v/>
      </c>
      <c r="L17" s="18" t="str">
        <f t="shared" si="0"/>
        <v/>
      </c>
      <c r="M17" s="46"/>
    </row>
    <row r="18" spans="1:36" s="12" customFormat="1" ht="12.75" x14ac:dyDescent="0.2">
      <c r="C18" s="16" t="s">
        <v>20</v>
      </c>
      <c r="D18" s="16"/>
      <c r="E18" s="16" t="s">
        <v>24</v>
      </c>
      <c r="F18" s="16"/>
      <c r="G18" s="16"/>
      <c r="H18" s="16"/>
      <c r="I18" s="16"/>
      <c r="J18" s="16"/>
      <c r="K18" s="17" t="str">
        <f>IF(AC25=0,"",AC25)</f>
        <v/>
      </c>
      <c r="L18" s="18" t="str">
        <f t="shared" si="0"/>
        <v/>
      </c>
      <c r="M18" s="46"/>
    </row>
    <row r="19" spans="1:36" s="12" customFormat="1" ht="12.75" x14ac:dyDescent="0.2">
      <c r="C19" s="16" t="s">
        <v>21</v>
      </c>
      <c r="D19" s="16"/>
      <c r="E19" s="16" t="s">
        <v>27</v>
      </c>
      <c r="F19" s="16"/>
      <c r="G19" s="16"/>
      <c r="H19" s="16"/>
      <c r="I19" s="16"/>
      <c r="J19" s="16"/>
      <c r="K19" s="17" t="str">
        <f>IF(AD25=0,"",AD25)</f>
        <v/>
      </c>
      <c r="L19" s="18" t="str">
        <f t="shared" si="0"/>
        <v/>
      </c>
      <c r="M19" s="46"/>
    </row>
    <row r="20" spans="1:36" s="12" customFormat="1" ht="12.75" x14ac:dyDescent="0.2">
      <c r="C20" s="16" t="s">
        <v>28</v>
      </c>
      <c r="D20" s="16"/>
      <c r="E20" s="16" t="s">
        <v>29</v>
      </c>
      <c r="F20" s="16"/>
      <c r="G20" s="16"/>
      <c r="H20" s="16"/>
      <c r="I20" s="16"/>
      <c r="J20" s="16"/>
      <c r="K20" s="17" t="str">
        <f>IF(AE25=0,"",AE25)</f>
        <v/>
      </c>
      <c r="L20" s="18" t="str">
        <f t="shared" si="0"/>
        <v/>
      </c>
      <c r="M20" s="46"/>
    </row>
    <row r="21" spans="1:36" s="12" customFormat="1" ht="12.75" x14ac:dyDescent="0.2">
      <c r="C21" s="16" t="s">
        <v>30</v>
      </c>
      <c r="D21" s="16"/>
      <c r="E21" s="16" t="s">
        <v>31</v>
      </c>
      <c r="F21" s="16"/>
      <c r="G21" s="16"/>
      <c r="H21" s="16"/>
      <c r="I21" s="16"/>
      <c r="J21" s="16"/>
      <c r="K21" s="17" t="str">
        <f>IF(AF25=0,"",AF25)</f>
        <v/>
      </c>
      <c r="L21" s="18" t="str">
        <f t="shared" si="0"/>
        <v/>
      </c>
      <c r="M21" s="46"/>
    </row>
    <row r="22" spans="1:36" s="12" customFormat="1" ht="12.75" x14ac:dyDescent="0.2">
      <c r="C22" s="16" t="s">
        <v>32</v>
      </c>
      <c r="D22" s="16"/>
      <c r="E22" s="16" t="s">
        <v>34</v>
      </c>
      <c r="F22" s="16"/>
      <c r="G22" s="16"/>
      <c r="H22" s="16"/>
      <c r="I22" s="16"/>
      <c r="J22" s="16"/>
      <c r="K22" s="17" t="str">
        <f>IF(AG25=0,"",AG25)</f>
        <v/>
      </c>
      <c r="L22" s="18" t="str">
        <f>IF(K22="","",(K22*100%)/$K$25)</f>
        <v/>
      </c>
      <c r="M22" s="46"/>
    </row>
    <row r="23" spans="1:36" s="12" customFormat="1" ht="12.75" x14ac:dyDescent="0.2">
      <c r="C23" s="16" t="s">
        <v>33</v>
      </c>
      <c r="D23" s="16"/>
      <c r="E23" s="16" t="s">
        <v>35</v>
      </c>
      <c r="F23" s="16"/>
      <c r="G23" s="16"/>
      <c r="H23" s="16"/>
      <c r="I23" s="16"/>
      <c r="J23" s="16"/>
      <c r="K23" s="17" t="str">
        <f>IF(AH25=0,"",AH25)</f>
        <v/>
      </c>
      <c r="L23" s="18" t="str">
        <f t="shared" si="0"/>
        <v/>
      </c>
      <c r="M23" s="46"/>
    </row>
    <row r="24" spans="1:36" s="12" customFormat="1" ht="12.75" x14ac:dyDescent="0.2">
      <c r="C24" s="16" t="s">
        <v>36</v>
      </c>
      <c r="D24" s="16"/>
      <c r="E24" s="16" t="s">
        <v>37</v>
      </c>
      <c r="F24" s="16"/>
      <c r="G24" s="16"/>
      <c r="H24" s="16"/>
      <c r="I24" s="16"/>
      <c r="J24" s="16"/>
      <c r="K24" s="17" t="str">
        <f>IF(AI25=0,"",AI25)</f>
        <v/>
      </c>
      <c r="L24" s="18" t="str">
        <f t="shared" si="0"/>
        <v/>
      </c>
      <c r="M24" s="46"/>
    </row>
    <row r="25" spans="1:36" s="12" customFormat="1" ht="12.75" x14ac:dyDescent="0.2">
      <c r="C25" s="19" t="s">
        <v>44</v>
      </c>
      <c r="D25" s="19"/>
      <c r="E25" s="19"/>
      <c r="F25" s="19"/>
      <c r="G25" s="19"/>
      <c r="H25" s="19"/>
      <c r="I25" s="19"/>
      <c r="J25" s="19"/>
      <c r="K25" s="20" t="str">
        <f>IF(AND(K8="",K9="",K10="",K11="",K12="",K13="",K14="",K15="",K16="",K17="",K18="",K19="",K20="",K21="",K22="",K23="",K24=""),"",SUM(K8:K24))</f>
        <v/>
      </c>
      <c r="L25" s="21" t="str">
        <f>IF(AND(K25&lt;&gt;"",K25&lt;&gt;0),(K25*100%)/$K$25,"")</f>
        <v/>
      </c>
      <c r="M25" s="47"/>
      <c r="O25" s="22"/>
      <c r="S25" s="13">
        <f>SUM(S29:S68)</f>
        <v>0</v>
      </c>
      <c r="T25" s="13">
        <f t="shared" ref="T25:AI25" si="1">SUM(T29:T68)</f>
        <v>0</v>
      </c>
      <c r="U25" s="13">
        <f t="shared" si="1"/>
        <v>0</v>
      </c>
      <c r="V25" s="13">
        <f t="shared" si="1"/>
        <v>0</v>
      </c>
      <c r="W25" s="13">
        <f t="shared" si="1"/>
        <v>0</v>
      </c>
      <c r="X25" s="13">
        <f t="shared" si="1"/>
        <v>0</v>
      </c>
      <c r="Y25" s="13">
        <f t="shared" si="1"/>
        <v>0</v>
      </c>
      <c r="Z25" s="13">
        <f t="shared" si="1"/>
        <v>0</v>
      </c>
      <c r="AA25" s="13">
        <f t="shared" si="1"/>
        <v>0</v>
      </c>
      <c r="AB25" s="13">
        <f t="shared" si="1"/>
        <v>0</v>
      </c>
      <c r="AC25" s="13">
        <f t="shared" si="1"/>
        <v>0</v>
      </c>
      <c r="AD25" s="13">
        <f t="shared" si="1"/>
        <v>0</v>
      </c>
      <c r="AE25" s="13">
        <f t="shared" si="1"/>
        <v>0</v>
      </c>
      <c r="AF25" s="13">
        <f t="shared" si="1"/>
        <v>0</v>
      </c>
      <c r="AG25" s="13">
        <f t="shared" si="1"/>
        <v>0</v>
      </c>
      <c r="AH25" s="13">
        <f t="shared" si="1"/>
        <v>0</v>
      </c>
      <c r="AI25" s="13">
        <f t="shared" si="1"/>
        <v>0</v>
      </c>
    </row>
    <row r="26" spans="1:36" ht="8.1" customHeight="1" x14ac:dyDescent="0.25"/>
    <row r="27" spans="1:36" s="4" customFormat="1" ht="14.25" x14ac:dyDescent="0.2">
      <c r="A27" s="4">
        <v>3</v>
      </c>
      <c r="B27" s="4" t="s">
        <v>0</v>
      </c>
      <c r="C27" s="5" t="s">
        <v>48</v>
      </c>
      <c r="D27" s="5"/>
      <c r="E27" s="5"/>
      <c r="F27" s="5"/>
      <c r="G27" s="5"/>
      <c r="H27" s="5"/>
      <c r="I27" s="5"/>
      <c r="J27" s="5"/>
      <c r="K27" s="5"/>
      <c r="L27" s="5"/>
      <c r="M27" s="48"/>
    </row>
    <row r="28" spans="1:36" s="11" customFormat="1" ht="30" customHeight="1" x14ac:dyDescent="0.25">
      <c r="C28" s="26" t="s">
        <v>49</v>
      </c>
      <c r="D28" s="27" t="s">
        <v>50</v>
      </c>
      <c r="E28" s="27"/>
      <c r="F28" s="27" t="s">
        <v>51</v>
      </c>
      <c r="G28" s="27"/>
      <c r="H28" s="26" t="s">
        <v>52</v>
      </c>
      <c r="I28" s="26" t="s">
        <v>55</v>
      </c>
      <c r="J28" s="26" t="s">
        <v>56</v>
      </c>
      <c r="K28" s="26" t="s">
        <v>57</v>
      </c>
      <c r="L28" s="26" t="s">
        <v>40</v>
      </c>
      <c r="M28" s="26" t="s">
        <v>115</v>
      </c>
      <c r="N28" s="26" t="s">
        <v>58</v>
      </c>
      <c r="O28" s="26" t="s">
        <v>59</v>
      </c>
      <c r="P28" s="26" t="s">
        <v>60</v>
      </c>
      <c r="R28" s="11" t="str">
        <f>C7</f>
        <v>Natureza da Despesa</v>
      </c>
      <c r="S28" s="11" t="str">
        <f>C8</f>
        <v>3.3.71.70.00.00</v>
      </c>
      <c r="T28" s="11" t="str">
        <f>C9</f>
        <v>3.3.90.30.00.00</v>
      </c>
      <c r="U28" s="11" t="str">
        <f>C10</f>
        <v>3.3.90.31.00.00</v>
      </c>
      <c r="V28" s="11" t="str">
        <f>C11</f>
        <v>3.3.90.32.00.00</v>
      </c>
      <c r="W28" s="11" t="str">
        <f>C12</f>
        <v>3.3.90.33.00.00</v>
      </c>
      <c r="X28" s="11" t="str">
        <f>C13</f>
        <v>3.3.90.34.00.00</v>
      </c>
      <c r="Y28" s="11" t="str">
        <f>C14</f>
        <v>3.3.90.35.00.00</v>
      </c>
      <c r="Z28" s="11" t="str">
        <f>C15</f>
        <v>3.3.90.36.00.00</v>
      </c>
      <c r="AA28" s="11" t="str">
        <f>C16</f>
        <v>3.3.90.37.00.00</v>
      </c>
      <c r="AB28" s="11" t="str">
        <f>C17</f>
        <v>3.3.90.38.00.00</v>
      </c>
      <c r="AC28" s="11" t="str">
        <f>C18</f>
        <v>3.3.90.39.00.00</v>
      </c>
      <c r="AD28" s="11" t="str">
        <f>C19</f>
        <v>3.3.90.40.00.00</v>
      </c>
      <c r="AE28" s="11" t="str">
        <f>C20</f>
        <v>3.3.90.46.00.00</v>
      </c>
      <c r="AF28" s="11" t="str">
        <f>C21</f>
        <v>3.3.90.48.00.00</v>
      </c>
      <c r="AG28" s="11" t="str">
        <f>C22</f>
        <v>4.4.90.51.00.00</v>
      </c>
      <c r="AH28" s="11" t="str">
        <f>C23</f>
        <v>4.4.90.52.00.00</v>
      </c>
      <c r="AI28" s="11" t="str">
        <f>C24</f>
        <v>4.4.90.61.00.00</v>
      </c>
    </row>
    <row r="29" spans="1:36" s="12" customFormat="1" ht="24.95" customHeight="1" x14ac:dyDescent="0.2">
      <c r="C29" s="31" t="str">
        <f>IF(D29="","",1)</f>
        <v/>
      </c>
      <c r="D29" s="36"/>
      <c r="E29" s="36"/>
      <c r="F29" s="36"/>
      <c r="G29" s="36"/>
      <c r="H29" s="35"/>
      <c r="I29" s="37"/>
      <c r="J29" s="38"/>
      <c r="K29" s="39"/>
      <c r="L29" s="32" t="str">
        <f>IF(D29="","",J29*K29)</f>
        <v/>
      </c>
      <c r="M29" s="53"/>
      <c r="N29" s="35"/>
      <c r="O29" s="31" t="str">
        <f>IF(D29="","",VLOOKUP(F2,Dados!A1:C20,3,FALSE))</f>
        <v/>
      </c>
      <c r="P29" s="34"/>
      <c r="R29" s="40"/>
      <c r="S29" s="13" t="str">
        <f>IF($R29=S$28,$L29,"")</f>
        <v/>
      </c>
      <c r="T29" s="13" t="str">
        <f>IF($R29=T$28,$L29,"")</f>
        <v/>
      </c>
      <c r="U29" s="13" t="str">
        <f t="shared" ref="U29:AI44" si="2">IF($R29=U$28,$L29,"")</f>
        <v/>
      </c>
      <c r="V29" s="13" t="str">
        <f t="shared" si="2"/>
        <v/>
      </c>
      <c r="W29" s="13" t="str">
        <f t="shared" si="2"/>
        <v/>
      </c>
      <c r="X29" s="13" t="str">
        <f t="shared" si="2"/>
        <v/>
      </c>
      <c r="Y29" s="13" t="str">
        <f t="shared" si="2"/>
        <v/>
      </c>
      <c r="Z29" s="13" t="str">
        <f t="shared" si="2"/>
        <v/>
      </c>
      <c r="AA29" s="13" t="str">
        <f t="shared" si="2"/>
        <v/>
      </c>
      <c r="AB29" s="13" t="str">
        <f t="shared" si="2"/>
        <v/>
      </c>
      <c r="AC29" s="13" t="str">
        <f t="shared" si="2"/>
        <v/>
      </c>
      <c r="AD29" s="13" t="str">
        <f t="shared" si="2"/>
        <v/>
      </c>
      <c r="AE29" s="13" t="str">
        <f t="shared" si="2"/>
        <v/>
      </c>
      <c r="AF29" s="13" t="str">
        <f t="shared" si="2"/>
        <v/>
      </c>
      <c r="AG29" s="13" t="str">
        <f t="shared" si="2"/>
        <v/>
      </c>
      <c r="AH29" s="13" t="str">
        <f t="shared" si="2"/>
        <v/>
      </c>
      <c r="AI29" s="13" t="str">
        <f t="shared" si="2"/>
        <v/>
      </c>
    </row>
    <row r="30" spans="1:36" s="12" customFormat="1" ht="24.95" customHeight="1" x14ac:dyDescent="0.2">
      <c r="C30" s="31" t="str">
        <f>IF(D30="","",C29+1)</f>
        <v/>
      </c>
      <c r="D30" s="36"/>
      <c r="E30" s="36"/>
      <c r="F30" s="36"/>
      <c r="G30" s="36"/>
      <c r="H30" s="35"/>
      <c r="I30" s="37"/>
      <c r="J30" s="38"/>
      <c r="K30" s="39"/>
      <c r="L30" s="32" t="str">
        <f>IF(D30="","",J30*K30)</f>
        <v/>
      </c>
      <c r="M30" s="53"/>
      <c r="N30" s="35"/>
      <c r="O30" s="31" t="str">
        <f>IF(D30="","",VLOOKUP($F$2,Dados!$A$1:$C$20,3,FALSE))</f>
        <v/>
      </c>
      <c r="P30" s="34"/>
      <c r="R30" s="40"/>
      <c r="S30" s="13" t="str">
        <f>IF($R30=S$28,$L30,"")</f>
        <v/>
      </c>
      <c r="T30" s="13" t="str">
        <f>IF($R30=T$28,$L30,"")</f>
        <v/>
      </c>
      <c r="U30" s="13" t="str">
        <f t="shared" si="2"/>
        <v/>
      </c>
      <c r="V30" s="13" t="str">
        <f t="shared" si="2"/>
        <v/>
      </c>
      <c r="W30" s="13" t="str">
        <f t="shared" si="2"/>
        <v/>
      </c>
      <c r="X30" s="13" t="str">
        <f t="shared" si="2"/>
        <v/>
      </c>
      <c r="Y30" s="13" t="str">
        <f t="shared" si="2"/>
        <v/>
      </c>
      <c r="Z30" s="13" t="str">
        <f t="shared" si="2"/>
        <v/>
      </c>
      <c r="AA30" s="13" t="str">
        <f t="shared" si="2"/>
        <v/>
      </c>
      <c r="AB30" s="13" t="str">
        <f t="shared" si="2"/>
        <v/>
      </c>
      <c r="AC30" s="13" t="str">
        <f t="shared" si="2"/>
        <v/>
      </c>
      <c r="AD30" s="13" t="str">
        <f t="shared" si="2"/>
        <v/>
      </c>
      <c r="AE30" s="13" t="str">
        <f t="shared" si="2"/>
        <v/>
      </c>
      <c r="AF30" s="13" t="str">
        <f t="shared" si="2"/>
        <v/>
      </c>
      <c r="AG30" s="13" t="str">
        <f t="shared" si="2"/>
        <v/>
      </c>
      <c r="AH30" s="13" t="str">
        <f t="shared" si="2"/>
        <v/>
      </c>
      <c r="AI30" s="13" t="str">
        <f t="shared" si="2"/>
        <v/>
      </c>
    </row>
    <row r="31" spans="1:36" ht="24.95" customHeight="1" x14ac:dyDescent="0.25">
      <c r="C31" s="31" t="str">
        <f t="shared" ref="C31:C60" si="3">IF(D31="","",C30+1)</f>
        <v/>
      </c>
      <c r="D31" s="36"/>
      <c r="E31" s="36"/>
      <c r="F31" s="36"/>
      <c r="G31" s="36"/>
      <c r="H31" s="35"/>
      <c r="I31" s="37"/>
      <c r="J31" s="38"/>
      <c r="K31" s="39"/>
      <c r="L31" s="32" t="str">
        <f>IF(D31="","",J31*K31)</f>
        <v/>
      </c>
      <c r="M31" s="53"/>
      <c r="N31" s="35"/>
      <c r="O31" s="31" t="str">
        <f>IF(D31="","",VLOOKUP($F$2,Dados!$A$1:$C$20,3,FALSE))</f>
        <v/>
      </c>
      <c r="P31" s="34"/>
      <c r="R31" s="40"/>
      <c r="S31" s="13" t="str">
        <f t="shared" ref="S31:AH68" si="4">IF($R31=S$28,$L31,"")</f>
        <v/>
      </c>
      <c r="T31" s="13" t="str">
        <f t="shared" si="4"/>
        <v/>
      </c>
      <c r="U31" s="13" t="str">
        <f t="shared" si="2"/>
        <v/>
      </c>
      <c r="V31" s="13" t="str">
        <f t="shared" si="2"/>
        <v/>
      </c>
      <c r="W31" s="13" t="str">
        <f t="shared" si="2"/>
        <v/>
      </c>
      <c r="X31" s="13" t="str">
        <f t="shared" si="2"/>
        <v/>
      </c>
      <c r="Y31" s="13" t="str">
        <f t="shared" si="2"/>
        <v/>
      </c>
      <c r="Z31" s="13" t="str">
        <f t="shared" si="2"/>
        <v/>
      </c>
      <c r="AA31" s="13" t="str">
        <f t="shared" si="2"/>
        <v/>
      </c>
      <c r="AB31" s="13" t="str">
        <f t="shared" si="2"/>
        <v/>
      </c>
      <c r="AC31" s="13" t="str">
        <f t="shared" si="2"/>
        <v/>
      </c>
      <c r="AD31" s="13" t="str">
        <f t="shared" si="2"/>
        <v/>
      </c>
      <c r="AE31" s="13" t="str">
        <f t="shared" si="2"/>
        <v/>
      </c>
      <c r="AF31" s="13" t="str">
        <f t="shared" si="2"/>
        <v/>
      </c>
      <c r="AG31" s="13" t="str">
        <f t="shared" si="2"/>
        <v/>
      </c>
      <c r="AH31" s="13" t="str">
        <f t="shared" si="2"/>
        <v/>
      </c>
      <c r="AI31" s="13" t="str">
        <f t="shared" si="2"/>
        <v/>
      </c>
      <c r="AJ31" s="12"/>
    </row>
    <row r="32" spans="1:36" ht="24.95" customHeight="1" x14ac:dyDescent="0.25">
      <c r="C32" s="31" t="str">
        <f t="shared" si="3"/>
        <v/>
      </c>
      <c r="D32" s="36"/>
      <c r="E32" s="36"/>
      <c r="F32" s="36"/>
      <c r="G32" s="36"/>
      <c r="H32" s="35"/>
      <c r="I32" s="37"/>
      <c r="J32" s="38"/>
      <c r="K32" s="39"/>
      <c r="L32" s="32" t="str">
        <f>IF(D32="","",J32*K32)</f>
        <v/>
      </c>
      <c r="M32" s="53"/>
      <c r="N32" s="35"/>
      <c r="O32" s="31" t="str">
        <f>IF(D32="","",VLOOKUP($F$2,Dados!$A$1:$C$20,3,FALSE))</f>
        <v/>
      </c>
      <c r="P32" s="34"/>
      <c r="R32" s="40"/>
      <c r="S32" s="13" t="str">
        <f t="shared" si="4"/>
        <v/>
      </c>
      <c r="T32" s="13" t="str">
        <f t="shared" si="4"/>
        <v/>
      </c>
      <c r="U32" s="13" t="str">
        <f t="shared" si="2"/>
        <v/>
      </c>
      <c r="V32" s="13" t="str">
        <f t="shared" si="2"/>
        <v/>
      </c>
      <c r="W32" s="13" t="str">
        <f t="shared" si="2"/>
        <v/>
      </c>
      <c r="X32" s="13" t="str">
        <f t="shared" si="2"/>
        <v/>
      </c>
      <c r="Y32" s="13" t="str">
        <f t="shared" si="2"/>
        <v/>
      </c>
      <c r="Z32" s="13" t="str">
        <f t="shared" si="2"/>
        <v/>
      </c>
      <c r="AA32" s="13" t="str">
        <f t="shared" si="2"/>
        <v/>
      </c>
      <c r="AB32" s="13" t="str">
        <f t="shared" si="2"/>
        <v/>
      </c>
      <c r="AC32" s="13" t="str">
        <f t="shared" si="2"/>
        <v/>
      </c>
      <c r="AD32" s="13" t="str">
        <f t="shared" si="2"/>
        <v/>
      </c>
      <c r="AE32" s="13" t="str">
        <f t="shared" si="2"/>
        <v/>
      </c>
      <c r="AF32" s="13" t="str">
        <f t="shared" si="2"/>
        <v/>
      </c>
      <c r="AG32" s="13" t="str">
        <f t="shared" si="2"/>
        <v/>
      </c>
      <c r="AH32" s="13" t="str">
        <f t="shared" si="2"/>
        <v/>
      </c>
      <c r="AI32" s="13" t="str">
        <f t="shared" si="2"/>
        <v/>
      </c>
      <c r="AJ32" s="12"/>
    </row>
    <row r="33" spans="3:36" ht="24.95" customHeight="1" x14ac:dyDescent="0.25">
      <c r="C33" s="31" t="str">
        <f t="shared" si="3"/>
        <v/>
      </c>
      <c r="D33" s="36"/>
      <c r="E33" s="36"/>
      <c r="F33" s="36"/>
      <c r="G33" s="36"/>
      <c r="H33" s="35"/>
      <c r="I33" s="37"/>
      <c r="J33" s="38"/>
      <c r="K33" s="39"/>
      <c r="L33" s="32" t="str">
        <f>IF(D33="","",J33*K33)</f>
        <v/>
      </c>
      <c r="M33" s="53"/>
      <c r="N33" s="35"/>
      <c r="O33" s="31" t="str">
        <f>IF(D33="","",VLOOKUP($F$2,Dados!$A$1:$C$20,3,FALSE))</f>
        <v/>
      </c>
      <c r="P33" s="34"/>
      <c r="R33" s="40"/>
      <c r="S33" s="13" t="str">
        <f t="shared" si="4"/>
        <v/>
      </c>
      <c r="T33" s="13" t="str">
        <f t="shared" si="4"/>
        <v/>
      </c>
      <c r="U33" s="13" t="str">
        <f t="shared" si="2"/>
        <v/>
      </c>
      <c r="V33" s="13" t="str">
        <f t="shared" si="2"/>
        <v/>
      </c>
      <c r="W33" s="13" t="str">
        <f t="shared" si="2"/>
        <v/>
      </c>
      <c r="X33" s="13" t="str">
        <f t="shared" si="2"/>
        <v/>
      </c>
      <c r="Y33" s="13" t="str">
        <f t="shared" si="2"/>
        <v/>
      </c>
      <c r="Z33" s="13" t="str">
        <f t="shared" si="2"/>
        <v/>
      </c>
      <c r="AA33" s="13" t="str">
        <f t="shared" si="2"/>
        <v/>
      </c>
      <c r="AB33" s="13" t="str">
        <f t="shared" si="2"/>
        <v/>
      </c>
      <c r="AC33" s="13" t="str">
        <f t="shared" si="2"/>
        <v/>
      </c>
      <c r="AD33" s="13" t="str">
        <f t="shared" si="2"/>
        <v/>
      </c>
      <c r="AE33" s="13" t="str">
        <f t="shared" si="2"/>
        <v/>
      </c>
      <c r="AF33" s="13" t="str">
        <f t="shared" si="2"/>
        <v/>
      </c>
      <c r="AG33" s="13" t="str">
        <f t="shared" si="2"/>
        <v/>
      </c>
      <c r="AH33" s="13" t="str">
        <f t="shared" si="2"/>
        <v/>
      </c>
      <c r="AI33" s="13" t="str">
        <f t="shared" si="2"/>
        <v/>
      </c>
      <c r="AJ33" s="12"/>
    </row>
    <row r="34" spans="3:36" ht="24.95" customHeight="1" x14ac:dyDescent="0.25">
      <c r="C34" s="31" t="str">
        <f t="shared" si="3"/>
        <v/>
      </c>
      <c r="D34" s="36"/>
      <c r="E34" s="36"/>
      <c r="F34" s="36"/>
      <c r="G34" s="36"/>
      <c r="H34" s="35"/>
      <c r="I34" s="37"/>
      <c r="J34" s="38"/>
      <c r="K34" s="39"/>
      <c r="L34" s="32" t="str">
        <f>IF(D34="","",J34*K34)</f>
        <v/>
      </c>
      <c r="M34" s="53"/>
      <c r="N34" s="35"/>
      <c r="O34" s="31" t="str">
        <f>IF(D34="","",VLOOKUP($F$2,Dados!$A$1:$C$20,3,FALSE))</f>
        <v/>
      </c>
      <c r="P34" s="34"/>
      <c r="R34" s="40"/>
      <c r="S34" s="13" t="str">
        <f t="shared" si="4"/>
        <v/>
      </c>
      <c r="T34" s="13" t="str">
        <f t="shared" si="4"/>
        <v/>
      </c>
      <c r="U34" s="13" t="str">
        <f t="shared" si="2"/>
        <v/>
      </c>
      <c r="V34" s="13" t="str">
        <f t="shared" si="2"/>
        <v/>
      </c>
      <c r="W34" s="13" t="str">
        <f t="shared" si="2"/>
        <v/>
      </c>
      <c r="X34" s="13" t="str">
        <f t="shared" si="2"/>
        <v/>
      </c>
      <c r="Y34" s="13" t="str">
        <f t="shared" si="2"/>
        <v/>
      </c>
      <c r="Z34" s="13" t="str">
        <f t="shared" si="2"/>
        <v/>
      </c>
      <c r="AA34" s="13" t="str">
        <f t="shared" si="2"/>
        <v/>
      </c>
      <c r="AB34" s="13" t="str">
        <f t="shared" si="2"/>
        <v/>
      </c>
      <c r="AC34" s="13" t="str">
        <f t="shared" si="2"/>
        <v/>
      </c>
      <c r="AD34" s="13" t="str">
        <f t="shared" si="2"/>
        <v/>
      </c>
      <c r="AE34" s="13" t="str">
        <f t="shared" si="2"/>
        <v/>
      </c>
      <c r="AF34" s="13" t="str">
        <f t="shared" si="2"/>
        <v/>
      </c>
      <c r="AG34" s="13" t="str">
        <f t="shared" si="2"/>
        <v/>
      </c>
      <c r="AH34" s="13" t="str">
        <f t="shared" si="2"/>
        <v/>
      </c>
      <c r="AI34" s="13" t="str">
        <f t="shared" si="2"/>
        <v/>
      </c>
      <c r="AJ34" s="12"/>
    </row>
    <row r="35" spans="3:36" ht="24.95" customHeight="1" x14ac:dyDescent="0.25">
      <c r="C35" s="31" t="str">
        <f t="shared" si="3"/>
        <v/>
      </c>
      <c r="D35" s="36"/>
      <c r="E35" s="36"/>
      <c r="F35" s="36"/>
      <c r="G35" s="36"/>
      <c r="H35" s="35"/>
      <c r="I35" s="37"/>
      <c r="J35" s="38"/>
      <c r="K35" s="39"/>
      <c r="L35" s="32" t="str">
        <f>IF(D35="","",J35*K35)</f>
        <v/>
      </c>
      <c r="M35" s="53"/>
      <c r="N35" s="35"/>
      <c r="O35" s="31" t="str">
        <f>IF(D35="","",VLOOKUP($F$2,Dados!$A$1:$C$20,3,FALSE))</f>
        <v/>
      </c>
      <c r="P35" s="34"/>
      <c r="R35" s="40"/>
      <c r="S35" s="13" t="str">
        <f t="shared" si="4"/>
        <v/>
      </c>
      <c r="T35" s="13" t="str">
        <f t="shared" si="4"/>
        <v/>
      </c>
      <c r="U35" s="13" t="str">
        <f t="shared" si="2"/>
        <v/>
      </c>
      <c r="V35" s="13" t="str">
        <f t="shared" si="2"/>
        <v/>
      </c>
      <c r="W35" s="13" t="str">
        <f t="shared" si="2"/>
        <v/>
      </c>
      <c r="X35" s="13" t="str">
        <f t="shared" si="2"/>
        <v/>
      </c>
      <c r="Y35" s="13" t="str">
        <f t="shared" si="2"/>
        <v/>
      </c>
      <c r="Z35" s="13" t="str">
        <f t="shared" si="2"/>
        <v/>
      </c>
      <c r="AA35" s="13" t="str">
        <f t="shared" si="2"/>
        <v/>
      </c>
      <c r="AB35" s="13" t="str">
        <f t="shared" si="2"/>
        <v/>
      </c>
      <c r="AC35" s="13" t="str">
        <f t="shared" si="2"/>
        <v/>
      </c>
      <c r="AD35" s="13" t="str">
        <f t="shared" si="2"/>
        <v/>
      </c>
      <c r="AE35" s="13" t="str">
        <f t="shared" si="2"/>
        <v/>
      </c>
      <c r="AF35" s="13" t="str">
        <f t="shared" si="2"/>
        <v/>
      </c>
      <c r="AG35" s="13" t="str">
        <f t="shared" si="2"/>
        <v/>
      </c>
      <c r="AH35" s="13" t="str">
        <f t="shared" si="2"/>
        <v/>
      </c>
      <c r="AI35" s="13" t="str">
        <f t="shared" si="2"/>
        <v/>
      </c>
      <c r="AJ35" s="12"/>
    </row>
    <row r="36" spans="3:36" ht="24.95" customHeight="1" x14ac:dyDescent="0.25">
      <c r="C36" s="31" t="str">
        <f t="shared" si="3"/>
        <v/>
      </c>
      <c r="D36" s="36"/>
      <c r="E36" s="36"/>
      <c r="F36" s="36"/>
      <c r="G36" s="36"/>
      <c r="H36" s="35"/>
      <c r="I36" s="37"/>
      <c r="J36" s="38"/>
      <c r="K36" s="39"/>
      <c r="L36" s="32" t="str">
        <f>IF(D36="","",J36*K36)</f>
        <v/>
      </c>
      <c r="M36" s="53"/>
      <c r="N36" s="35"/>
      <c r="O36" s="31" t="str">
        <f>IF(D36="","",VLOOKUP($F$2,Dados!$A$1:$C$20,3,FALSE))</f>
        <v/>
      </c>
      <c r="P36" s="34"/>
      <c r="R36" s="40"/>
      <c r="S36" s="13" t="str">
        <f t="shared" si="4"/>
        <v/>
      </c>
      <c r="T36" s="13" t="str">
        <f t="shared" si="4"/>
        <v/>
      </c>
      <c r="U36" s="13" t="str">
        <f t="shared" si="2"/>
        <v/>
      </c>
      <c r="V36" s="13" t="str">
        <f t="shared" si="2"/>
        <v/>
      </c>
      <c r="W36" s="13" t="str">
        <f t="shared" si="2"/>
        <v/>
      </c>
      <c r="X36" s="13" t="str">
        <f t="shared" si="2"/>
        <v/>
      </c>
      <c r="Y36" s="13" t="str">
        <f t="shared" si="2"/>
        <v/>
      </c>
      <c r="Z36" s="13" t="str">
        <f t="shared" si="2"/>
        <v/>
      </c>
      <c r="AA36" s="13" t="str">
        <f t="shared" si="2"/>
        <v/>
      </c>
      <c r="AB36" s="13" t="str">
        <f t="shared" si="2"/>
        <v/>
      </c>
      <c r="AC36" s="13" t="str">
        <f t="shared" si="2"/>
        <v/>
      </c>
      <c r="AD36" s="13" t="str">
        <f t="shared" si="2"/>
        <v/>
      </c>
      <c r="AE36" s="13" t="str">
        <f t="shared" si="2"/>
        <v/>
      </c>
      <c r="AF36" s="13" t="str">
        <f t="shared" si="2"/>
        <v/>
      </c>
      <c r="AG36" s="13" t="str">
        <f t="shared" si="2"/>
        <v/>
      </c>
      <c r="AH36" s="13" t="str">
        <f t="shared" si="2"/>
        <v/>
      </c>
      <c r="AI36" s="13" t="str">
        <f t="shared" si="2"/>
        <v/>
      </c>
      <c r="AJ36" s="12"/>
    </row>
    <row r="37" spans="3:36" ht="24.95" customHeight="1" x14ac:dyDescent="0.25">
      <c r="C37" s="31" t="str">
        <f t="shared" si="3"/>
        <v/>
      </c>
      <c r="D37" s="36"/>
      <c r="E37" s="36"/>
      <c r="F37" s="36"/>
      <c r="G37" s="36"/>
      <c r="H37" s="35"/>
      <c r="I37" s="37"/>
      <c r="J37" s="38"/>
      <c r="K37" s="39"/>
      <c r="L37" s="32" t="str">
        <f>IF(D37="","",J37*K37)</f>
        <v/>
      </c>
      <c r="M37" s="53"/>
      <c r="N37" s="35"/>
      <c r="O37" s="31" t="str">
        <f>IF(D37="","",VLOOKUP($F$2,Dados!$A$1:$C$20,3,FALSE))</f>
        <v/>
      </c>
      <c r="P37" s="34"/>
      <c r="R37" s="40"/>
      <c r="S37" s="13" t="str">
        <f t="shared" si="4"/>
        <v/>
      </c>
      <c r="T37" s="13" t="str">
        <f t="shared" si="4"/>
        <v/>
      </c>
      <c r="U37" s="13" t="str">
        <f t="shared" si="2"/>
        <v/>
      </c>
      <c r="V37" s="13" t="str">
        <f t="shared" si="2"/>
        <v/>
      </c>
      <c r="W37" s="13" t="str">
        <f t="shared" si="2"/>
        <v/>
      </c>
      <c r="X37" s="13" t="str">
        <f t="shared" si="2"/>
        <v/>
      </c>
      <c r="Y37" s="13" t="str">
        <f t="shared" si="2"/>
        <v/>
      </c>
      <c r="Z37" s="13" t="str">
        <f t="shared" si="2"/>
        <v/>
      </c>
      <c r="AA37" s="13" t="str">
        <f t="shared" si="2"/>
        <v/>
      </c>
      <c r="AB37" s="13" t="str">
        <f t="shared" si="2"/>
        <v/>
      </c>
      <c r="AC37" s="13" t="str">
        <f t="shared" si="2"/>
        <v/>
      </c>
      <c r="AD37" s="13" t="str">
        <f t="shared" si="2"/>
        <v/>
      </c>
      <c r="AE37" s="13" t="str">
        <f t="shared" si="2"/>
        <v/>
      </c>
      <c r="AF37" s="13" t="str">
        <f t="shared" si="2"/>
        <v/>
      </c>
      <c r="AG37" s="13" t="str">
        <f t="shared" si="2"/>
        <v/>
      </c>
      <c r="AH37" s="13" t="str">
        <f t="shared" si="2"/>
        <v/>
      </c>
      <c r="AI37" s="13" t="str">
        <f t="shared" si="2"/>
        <v/>
      </c>
      <c r="AJ37" s="12"/>
    </row>
    <row r="38" spans="3:36" ht="24.95" customHeight="1" x14ac:dyDescent="0.25">
      <c r="C38" s="31" t="str">
        <f t="shared" si="3"/>
        <v/>
      </c>
      <c r="D38" s="36"/>
      <c r="E38" s="36"/>
      <c r="F38" s="36"/>
      <c r="G38" s="36"/>
      <c r="H38" s="35"/>
      <c r="I38" s="37"/>
      <c r="J38" s="38"/>
      <c r="K38" s="39"/>
      <c r="L38" s="32" t="str">
        <f>IF(D38="","",J38*K38)</f>
        <v/>
      </c>
      <c r="M38" s="53"/>
      <c r="N38" s="35"/>
      <c r="O38" s="31" t="str">
        <f>IF(D38="","",VLOOKUP($F$2,Dados!$A$1:$C$20,3,FALSE))</f>
        <v/>
      </c>
      <c r="P38" s="34"/>
      <c r="R38" s="40"/>
      <c r="S38" s="13" t="str">
        <f t="shared" si="4"/>
        <v/>
      </c>
      <c r="T38" s="13" t="str">
        <f t="shared" si="4"/>
        <v/>
      </c>
      <c r="U38" s="13" t="str">
        <f t="shared" si="2"/>
        <v/>
      </c>
      <c r="V38" s="13" t="str">
        <f t="shared" si="2"/>
        <v/>
      </c>
      <c r="W38" s="13" t="str">
        <f t="shared" si="2"/>
        <v/>
      </c>
      <c r="X38" s="13" t="str">
        <f t="shared" si="2"/>
        <v/>
      </c>
      <c r="Y38" s="13" t="str">
        <f t="shared" si="2"/>
        <v/>
      </c>
      <c r="Z38" s="13" t="str">
        <f t="shared" si="2"/>
        <v/>
      </c>
      <c r="AA38" s="13" t="str">
        <f t="shared" si="2"/>
        <v/>
      </c>
      <c r="AB38" s="13" t="str">
        <f t="shared" si="2"/>
        <v/>
      </c>
      <c r="AC38" s="13" t="str">
        <f t="shared" si="2"/>
        <v/>
      </c>
      <c r="AD38" s="13" t="str">
        <f t="shared" si="2"/>
        <v/>
      </c>
      <c r="AE38" s="13" t="str">
        <f t="shared" si="2"/>
        <v/>
      </c>
      <c r="AF38" s="13" t="str">
        <f t="shared" si="2"/>
        <v/>
      </c>
      <c r="AG38" s="13" t="str">
        <f t="shared" si="2"/>
        <v/>
      </c>
      <c r="AH38" s="13" t="str">
        <f t="shared" si="2"/>
        <v/>
      </c>
      <c r="AI38" s="13" t="str">
        <f t="shared" si="2"/>
        <v/>
      </c>
      <c r="AJ38" s="12"/>
    </row>
    <row r="39" spans="3:36" ht="24.95" customHeight="1" x14ac:dyDescent="0.25">
      <c r="C39" s="31" t="str">
        <f t="shared" si="3"/>
        <v/>
      </c>
      <c r="D39" s="36"/>
      <c r="E39" s="36"/>
      <c r="F39" s="36"/>
      <c r="G39" s="36"/>
      <c r="H39" s="35"/>
      <c r="I39" s="37"/>
      <c r="J39" s="38"/>
      <c r="K39" s="39"/>
      <c r="L39" s="32" t="str">
        <f>IF(D39="","",J39*K39)</f>
        <v/>
      </c>
      <c r="M39" s="53"/>
      <c r="N39" s="35"/>
      <c r="O39" s="31" t="str">
        <f>IF(D39="","",VLOOKUP($F$2,Dados!$A$1:$C$20,3,FALSE))</f>
        <v/>
      </c>
      <c r="P39" s="34"/>
      <c r="R39" s="40"/>
      <c r="S39" s="13" t="str">
        <f t="shared" si="4"/>
        <v/>
      </c>
      <c r="T39" s="13" t="str">
        <f t="shared" si="4"/>
        <v/>
      </c>
      <c r="U39" s="13" t="str">
        <f t="shared" si="2"/>
        <v/>
      </c>
      <c r="V39" s="13" t="str">
        <f t="shared" si="2"/>
        <v/>
      </c>
      <c r="W39" s="13" t="str">
        <f t="shared" si="2"/>
        <v/>
      </c>
      <c r="X39" s="13" t="str">
        <f t="shared" si="2"/>
        <v/>
      </c>
      <c r="Y39" s="13" t="str">
        <f t="shared" si="2"/>
        <v/>
      </c>
      <c r="Z39" s="13" t="str">
        <f t="shared" si="2"/>
        <v/>
      </c>
      <c r="AA39" s="13" t="str">
        <f t="shared" si="2"/>
        <v/>
      </c>
      <c r="AB39" s="13" t="str">
        <f t="shared" si="2"/>
        <v/>
      </c>
      <c r="AC39" s="13" t="str">
        <f t="shared" si="2"/>
        <v/>
      </c>
      <c r="AD39" s="13" t="str">
        <f t="shared" si="2"/>
        <v/>
      </c>
      <c r="AE39" s="13" t="str">
        <f t="shared" si="2"/>
        <v/>
      </c>
      <c r="AF39" s="13" t="str">
        <f t="shared" si="2"/>
        <v/>
      </c>
      <c r="AG39" s="13" t="str">
        <f t="shared" si="2"/>
        <v/>
      </c>
      <c r="AH39" s="13" t="str">
        <f t="shared" si="2"/>
        <v/>
      </c>
      <c r="AI39" s="13" t="str">
        <f t="shared" si="2"/>
        <v/>
      </c>
      <c r="AJ39" s="12"/>
    </row>
    <row r="40" spans="3:36" ht="24.95" customHeight="1" x14ac:dyDescent="0.25">
      <c r="C40" s="31" t="str">
        <f t="shared" si="3"/>
        <v/>
      </c>
      <c r="D40" s="36"/>
      <c r="E40" s="36"/>
      <c r="F40" s="36"/>
      <c r="G40" s="36"/>
      <c r="H40" s="35"/>
      <c r="I40" s="37"/>
      <c r="J40" s="38"/>
      <c r="K40" s="39"/>
      <c r="L40" s="32" t="str">
        <f>IF(D40="","",J40*K40)</f>
        <v/>
      </c>
      <c r="M40" s="53"/>
      <c r="N40" s="35"/>
      <c r="O40" s="31" t="str">
        <f>IF(D40="","",VLOOKUP($F$2,Dados!$A$1:$C$20,3,FALSE))</f>
        <v/>
      </c>
      <c r="P40" s="34"/>
      <c r="R40" s="40"/>
      <c r="S40" s="13" t="str">
        <f t="shared" si="4"/>
        <v/>
      </c>
      <c r="T40" s="13" t="str">
        <f t="shared" si="4"/>
        <v/>
      </c>
      <c r="U40" s="13" t="str">
        <f t="shared" si="2"/>
        <v/>
      </c>
      <c r="V40" s="13" t="str">
        <f t="shared" si="2"/>
        <v/>
      </c>
      <c r="W40" s="13" t="str">
        <f t="shared" si="2"/>
        <v/>
      </c>
      <c r="X40" s="13" t="str">
        <f t="shared" si="2"/>
        <v/>
      </c>
      <c r="Y40" s="13" t="str">
        <f t="shared" si="2"/>
        <v/>
      </c>
      <c r="Z40" s="13" t="str">
        <f t="shared" si="2"/>
        <v/>
      </c>
      <c r="AA40" s="13" t="str">
        <f t="shared" si="2"/>
        <v/>
      </c>
      <c r="AB40" s="13" t="str">
        <f t="shared" si="2"/>
        <v/>
      </c>
      <c r="AC40" s="13" t="str">
        <f t="shared" si="2"/>
        <v/>
      </c>
      <c r="AD40" s="13" t="str">
        <f t="shared" si="2"/>
        <v/>
      </c>
      <c r="AE40" s="13" t="str">
        <f t="shared" si="2"/>
        <v/>
      </c>
      <c r="AF40" s="13" t="str">
        <f t="shared" si="2"/>
        <v/>
      </c>
      <c r="AG40" s="13" t="str">
        <f t="shared" si="2"/>
        <v/>
      </c>
      <c r="AH40" s="13" t="str">
        <f t="shared" si="2"/>
        <v/>
      </c>
      <c r="AI40" s="13" t="str">
        <f t="shared" si="2"/>
        <v/>
      </c>
      <c r="AJ40" s="12"/>
    </row>
    <row r="41" spans="3:36" ht="24.95" customHeight="1" x14ac:dyDescent="0.25">
      <c r="C41" s="31" t="str">
        <f t="shared" si="3"/>
        <v/>
      </c>
      <c r="D41" s="36"/>
      <c r="E41" s="36"/>
      <c r="F41" s="36"/>
      <c r="G41" s="36"/>
      <c r="H41" s="35"/>
      <c r="I41" s="37"/>
      <c r="J41" s="38"/>
      <c r="K41" s="39"/>
      <c r="L41" s="32" t="str">
        <f>IF(D41="","",J41*K41)</f>
        <v/>
      </c>
      <c r="M41" s="53"/>
      <c r="N41" s="35"/>
      <c r="O41" s="31" t="str">
        <f>IF(D41="","",VLOOKUP($F$2,Dados!$A$1:$C$20,3,FALSE))</f>
        <v/>
      </c>
      <c r="P41" s="34"/>
      <c r="R41" s="40"/>
      <c r="S41" s="13" t="str">
        <f t="shared" si="4"/>
        <v/>
      </c>
      <c r="T41" s="13" t="str">
        <f t="shared" si="4"/>
        <v/>
      </c>
      <c r="U41" s="13" t="str">
        <f t="shared" si="2"/>
        <v/>
      </c>
      <c r="V41" s="13" t="str">
        <f t="shared" si="2"/>
        <v/>
      </c>
      <c r="W41" s="13" t="str">
        <f t="shared" si="2"/>
        <v/>
      </c>
      <c r="X41" s="13" t="str">
        <f t="shared" si="2"/>
        <v/>
      </c>
      <c r="Y41" s="13" t="str">
        <f t="shared" si="2"/>
        <v/>
      </c>
      <c r="Z41" s="13" t="str">
        <f t="shared" si="2"/>
        <v/>
      </c>
      <c r="AA41" s="13" t="str">
        <f t="shared" si="2"/>
        <v/>
      </c>
      <c r="AB41" s="13" t="str">
        <f t="shared" si="2"/>
        <v/>
      </c>
      <c r="AC41" s="13" t="str">
        <f t="shared" si="2"/>
        <v/>
      </c>
      <c r="AD41" s="13" t="str">
        <f t="shared" si="2"/>
        <v/>
      </c>
      <c r="AE41" s="13" t="str">
        <f t="shared" si="2"/>
        <v/>
      </c>
      <c r="AF41" s="13" t="str">
        <f t="shared" si="2"/>
        <v/>
      </c>
      <c r="AG41" s="13" t="str">
        <f t="shared" si="2"/>
        <v/>
      </c>
      <c r="AH41" s="13" t="str">
        <f t="shared" si="2"/>
        <v/>
      </c>
      <c r="AI41" s="13" t="str">
        <f t="shared" si="2"/>
        <v/>
      </c>
      <c r="AJ41" s="12"/>
    </row>
    <row r="42" spans="3:36" ht="24.95" customHeight="1" x14ac:dyDescent="0.25">
      <c r="C42" s="31" t="str">
        <f t="shared" si="3"/>
        <v/>
      </c>
      <c r="D42" s="36"/>
      <c r="E42" s="36"/>
      <c r="F42" s="36"/>
      <c r="G42" s="36"/>
      <c r="H42" s="35"/>
      <c r="I42" s="37"/>
      <c r="J42" s="38"/>
      <c r="K42" s="39"/>
      <c r="L42" s="32" t="str">
        <f>IF(D42="","",J42*K42)</f>
        <v/>
      </c>
      <c r="M42" s="53"/>
      <c r="N42" s="35"/>
      <c r="O42" s="31" t="str">
        <f>IF(D42="","",VLOOKUP($F$2,Dados!$A$1:$C$20,3,FALSE))</f>
        <v/>
      </c>
      <c r="P42" s="34"/>
      <c r="R42" s="40"/>
      <c r="S42" s="13" t="str">
        <f t="shared" si="4"/>
        <v/>
      </c>
      <c r="T42" s="13" t="str">
        <f t="shared" si="4"/>
        <v/>
      </c>
      <c r="U42" s="13" t="str">
        <f t="shared" si="2"/>
        <v/>
      </c>
      <c r="V42" s="13" t="str">
        <f t="shared" si="2"/>
        <v/>
      </c>
      <c r="W42" s="13" t="str">
        <f t="shared" si="2"/>
        <v/>
      </c>
      <c r="X42" s="13" t="str">
        <f t="shared" si="2"/>
        <v/>
      </c>
      <c r="Y42" s="13" t="str">
        <f t="shared" si="2"/>
        <v/>
      </c>
      <c r="Z42" s="13" t="str">
        <f t="shared" si="2"/>
        <v/>
      </c>
      <c r="AA42" s="13" t="str">
        <f t="shared" si="2"/>
        <v/>
      </c>
      <c r="AB42" s="13" t="str">
        <f t="shared" si="2"/>
        <v/>
      </c>
      <c r="AC42" s="13" t="str">
        <f t="shared" si="2"/>
        <v/>
      </c>
      <c r="AD42" s="13" t="str">
        <f t="shared" si="2"/>
        <v/>
      </c>
      <c r="AE42" s="13" t="str">
        <f t="shared" si="2"/>
        <v/>
      </c>
      <c r="AF42" s="13" t="str">
        <f t="shared" si="2"/>
        <v/>
      </c>
      <c r="AG42" s="13" t="str">
        <f t="shared" si="2"/>
        <v/>
      </c>
      <c r="AH42" s="13" t="str">
        <f t="shared" si="2"/>
        <v/>
      </c>
      <c r="AI42" s="13" t="str">
        <f t="shared" si="2"/>
        <v/>
      </c>
      <c r="AJ42" s="12"/>
    </row>
    <row r="43" spans="3:36" ht="24.95" customHeight="1" x14ac:dyDescent="0.25">
      <c r="C43" s="31" t="str">
        <f t="shared" si="3"/>
        <v/>
      </c>
      <c r="D43" s="36"/>
      <c r="E43" s="36"/>
      <c r="F43" s="36"/>
      <c r="G43" s="36"/>
      <c r="H43" s="35"/>
      <c r="I43" s="37"/>
      <c r="J43" s="38"/>
      <c r="K43" s="39"/>
      <c r="L43" s="32" t="str">
        <f>IF(D43="","",J43*K43)</f>
        <v/>
      </c>
      <c r="M43" s="53"/>
      <c r="N43" s="35"/>
      <c r="O43" s="31" t="str">
        <f>IF(D43="","",VLOOKUP($F$2,Dados!$A$1:$C$20,3,FALSE))</f>
        <v/>
      </c>
      <c r="P43" s="34"/>
      <c r="R43" s="40"/>
      <c r="S43" s="13" t="str">
        <f t="shared" si="4"/>
        <v/>
      </c>
      <c r="T43" s="13" t="str">
        <f t="shared" si="4"/>
        <v/>
      </c>
      <c r="U43" s="13" t="str">
        <f t="shared" si="2"/>
        <v/>
      </c>
      <c r="V43" s="13" t="str">
        <f t="shared" si="2"/>
        <v/>
      </c>
      <c r="W43" s="13" t="str">
        <f t="shared" si="2"/>
        <v/>
      </c>
      <c r="X43" s="13" t="str">
        <f t="shared" si="2"/>
        <v/>
      </c>
      <c r="Y43" s="13" t="str">
        <f t="shared" si="2"/>
        <v/>
      </c>
      <c r="Z43" s="13" t="str">
        <f t="shared" si="2"/>
        <v/>
      </c>
      <c r="AA43" s="13" t="str">
        <f t="shared" si="2"/>
        <v/>
      </c>
      <c r="AB43" s="13" t="str">
        <f t="shared" si="2"/>
        <v/>
      </c>
      <c r="AC43" s="13" t="str">
        <f t="shared" si="2"/>
        <v/>
      </c>
      <c r="AD43" s="13" t="str">
        <f t="shared" si="2"/>
        <v/>
      </c>
      <c r="AE43" s="13" t="str">
        <f t="shared" si="2"/>
        <v/>
      </c>
      <c r="AF43" s="13" t="str">
        <f t="shared" si="2"/>
        <v/>
      </c>
      <c r="AG43" s="13" t="str">
        <f t="shared" si="2"/>
        <v/>
      </c>
      <c r="AH43" s="13" t="str">
        <f t="shared" si="2"/>
        <v/>
      </c>
      <c r="AI43" s="13" t="str">
        <f t="shared" si="2"/>
        <v/>
      </c>
      <c r="AJ43" s="12"/>
    </row>
    <row r="44" spans="3:36" ht="24.95" customHeight="1" x14ac:dyDescent="0.25">
      <c r="C44" s="31" t="str">
        <f t="shared" si="3"/>
        <v/>
      </c>
      <c r="D44" s="36"/>
      <c r="E44" s="36"/>
      <c r="F44" s="36"/>
      <c r="G44" s="36"/>
      <c r="H44" s="35"/>
      <c r="I44" s="37"/>
      <c r="J44" s="38"/>
      <c r="K44" s="39"/>
      <c r="L44" s="32" t="str">
        <f>IF(D44="","",J44*K44)</f>
        <v/>
      </c>
      <c r="M44" s="53"/>
      <c r="N44" s="35"/>
      <c r="O44" s="31" t="str">
        <f>IF(D44="","",VLOOKUP($F$2,Dados!$A$1:$C$20,3,FALSE))</f>
        <v/>
      </c>
      <c r="P44" s="34"/>
      <c r="R44" s="40"/>
      <c r="S44" s="13" t="str">
        <f t="shared" si="4"/>
        <v/>
      </c>
      <c r="T44" s="13" t="str">
        <f t="shared" si="4"/>
        <v/>
      </c>
      <c r="U44" s="13" t="str">
        <f t="shared" si="2"/>
        <v/>
      </c>
      <c r="V44" s="13" t="str">
        <f t="shared" si="2"/>
        <v/>
      </c>
      <c r="W44" s="13" t="str">
        <f t="shared" si="2"/>
        <v/>
      </c>
      <c r="X44" s="13" t="str">
        <f t="shared" si="2"/>
        <v/>
      </c>
      <c r="Y44" s="13" t="str">
        <f t="shared" si="2"/>
        <v/>
      </c>
      <c r="Z44" s="13" t="str">
        <f t="shared" si="2"/>
        <v/>
      </c>
      <c r="AA44" s="13" t="str">
        <f t="shared" si="2"/>
        <v/>
      </c>
      <c r="AB44" s="13" t="str">
        <f t="shared" si="2"/>
        <v/>
      </c>
      <c r="AC44" s="13" t="str">
        <f t="shared" si="2"/>
        <v/>
      </c>
      <c r="AD44" s="13" t="str">
        <f t="shared" si="2"/>
        <v/>
      </c>
      <c r="AE44" s="13" t="str">
        <f t="shared" si="2"/>
        <v/>
      </c>
      <c r="AF44" s="13" t="str">
        <f t="shared" si="2"/>
        <v/>
      </c>
      <c r="AG44" s="13" t="str">
        <f t="shared" si="2"/>
        <v/>
      </c>
      <c r="AH44" s="13" t="str">
        <f t="shared" si="2"/>
        <v/>
      </c>
      <c r="AI44" s="13" t="str">
        <f t="shared" si="2"/>
        <v/>
      </c>
      <c r="AJ44" s="12"/>
    </row>
    <row r="45" spans="3:36" ht="24.95" customHeight="1" x14ac:dyDescent="0.25">
      <c r="C45" s="31" t="str">
        <f t="shared" si="3"/>
        <v/>
      </c>
      <c r="D45" s="36"/>
      <c r="E45" s="36"/>
      <c r="F45" s="36"/>
      <c r="G45" s="36"/>
      <c r="H45" s="35"/>
      <c r="I45" s="37"/>
      <c r="J45" s="38"/>
      <c r="K45" s="39"/>
      <c r="L45" s="32" t="str">
        <f>IF(D45="","",J45*K45)</f>
        <v/>
      </c>
      <c r="M45" s="53"/>
      <c r="N45" s="35"/>
      <c r="O45" s="31" t="str">
        <f>IF(D45="","",VLOOKUP($F$2,Dados!$A$1:$C$20,3,FALSE))</f>
        <v/>
      </c>
      <c r="P45" s="34"/>
      <c r="R45" s="40"/>
      <c r="S45" s="13" t="str">
        <f t="shared" si="4"/>
        <v/>
      </c>
      <c r="T45" s="13" t="str">
        <f t="shared" si="4"/>
        <v/>
      </c>
      <c r="U45" s="13" t="str">
        <f t="shared" si="4"/>
        <v/>
      </c>
      <c r="V45" s="13" t="str">
        <f t="shared" si="4"/>
        <v/>
      </c>
      <c r="W45" s="13" t="str">
        <f t="shared" si="4"/>
        <v/>
      </c>
      <c r="X45" s="13" t="str">
        <f t="shared" si="4"/>
        <v/>
      </c>
      <c r="Y45" s="13" t="str">
        <f t="shared" si="4"/>
        <v/>
      </c>
      <c r="Z45" s="13" t="str">
        <f t="shared" si="4"/>
        <v/>
      </c>
      <c r="AA45" s="13" t="str">
        <f t="shared" si="4"/>
        <v/>
      </c>
      <c r="AB45" s="13" t="str">
        <f t="shared" si="4"/>
        <v/>
      </c>
      <c r="AC45" s="13" t="str">
        <f t="shared" si="4"/>
        <v/>
      </c>
      <c r="AD45" s="13" t="str">
        <f t="shared" si="4"/>
        <v/>
      </c>
      <c r="AE45" s="13" t="str">
        <f t="shared" si="4"/>
        <v/>
      </c>
      <c r="AF45" s="13" t="str">
        <f t="shared" si="4"/>
        <v/>
      </c>
      <c r="AG45" s="13" t="str">
        <f t="shared" si="4"/>
        <v/>
      </c>
      <c r="AH45" s="13" t="str">
        <f t="shared" si="4"/>
        <v/>
      </c>
      <c r="AI45" s="13" t="str">
        <f t="shared" ref="U45:AI68" si="5">IF($R45=AI$28,$L45,"")</f>
        <v/>
      </c>
      <c r="AJ45" s="12"/>
    </row>
    <row r="46" spans="3:36" ht="24.95" customHeight="1" x14ac:dyDescent="0.25">
      <c r="C46" s="31" t="str">
        <f t="shared" si="3"/>
        <v/>
      </c>
      <c r="D46" s="36"/>
      <c r="E46" s="36"/>
      <c r="F46" s="36"/>
      <c r="G46" s="36"/>
      <c r="H46" s="35"/>
      <c r="I46" s="37"/>
      <c r="J46" s="38"/>
      <c r="K46" s="39"/>
      <c r="L46" s="32" t="str">
        <f>IF(D46="","",J46*K46)</f>
        <v/>
      </c>
      <c r="M46" s="53"/>
      <c r="N46" s="35"/>
      <c r="O46" s="31" t="str">
        <f>IF(D46="","",VLOOKUP($F$2,Dados!$A$1:$C$20,3,FALSE))</f>
        <v/>
      </c>
      <c r="P46" s="34"/>
      <c r="R46" s="40"/>
      <c r="S46" s="13" t="str">
        <f t="shared" si="4"/>
        <v/>
      </c>
      <c r="T46" s="13" t="str">
        <f t="shared" si="4"/>
        <v/>
      </c>
      <c r="U46" s="13" t="str">
        <f t="shared" si="5"/>
        <v/>
      </c>
      <c r="V46" s="13" t="str">
        <f t="shared" si="5"/>
        <v/>
      </c>
      <c r="W46" s="13" t="str">
        <f t="shared" si="5"/>
        <v/>
      </c>
      <c r="X46" s="13" t="str">
        <f t="shared" si="5"/>
        <v/>
      </c>
      <c r="Y46" s="13" t="str">
        <f t="shared" si="5"/>
        <v/>
      </c>
      <c r="Z46" s="13" t="str">
        <f t="shared" si="5"/>
        <v/>
      </c>
      <c r="AA46" s="13" t="str">
        <f t="shared" si="5"/>
        <v/>
      </c>
      <c r="AB46" s="13" t="str">
        <f t="shared" si="5"/>
        <v/>
      </c>
      <c r="AC46" s="13" t="str">
        <f t="shared" si="5"/>
        <v/>
      </c>
      <c r="AD46" s="13" t="str">
        <f t="shared" si="5"/>
        <v/>
      </c>
      <c r="AE46" s="13" t="str">
        <f t="shared" si="5"/>
        <v/>
      </c>
      <c r="AF46" s="13" t="str">
        <f t="shared" si="5"/>
        <v/>
      </c>
      <c r="AG46" s="13" t="str">
        <f t="shared" si="5"/>
        <v/>
      </c>
      <c r="AH46" s="13" t="str">
        <f t="shared" si="5"/>
        <v/>
      </c>
      <c r="AI46" s="13" t="str">
        <f t="shared" si="5"/>
        <v/>
      </c>
      <c r="AJ46" s="12"/>
    </row>
    <row r="47" spans="3:36" ht="24.95" customHeight="1" x14ac:dyDescent="0.25">
      <c r="C47" s="31" t="str">
        <f t="shared" si="3"/>
        <v/>
      </c>
      <c r="D47" s="36"/>
      <c r="E47" s="36"/>
      <c r="F47" s="36"/>
      <c r="G47" s="36"/>
      <c r="H47" s="35"/>
      <c r="I47" s="37"/>
      <c r="J47" s="38"/>
      <c r="K47" s="39"/>
      <c r="L47" s="32" t="str">
        <f>IF(D47="","",J47*K47)</f>
        <v/>
      </c>
      <c r="M47" s="53"/>
      <c r="N47" s="35"/>
      <c r="O47" s="31" t="str">
        <f>IF(D47="","",VLOOKUP($F$2,Dados!$A$1:$C$20,3,FALSE))</f>
        <v/>
      </c>
      <c r="P47" s="34"/>
      <c r="R47" s="40"/>
      <c r="S47" s="13" t="str">
        <f t="shared" si="4"/>
        <v/>
      </c>
      <c r="T47" s="13" t="str">
        <f t="shared" si="4"/>
        <v/>
      </c>
      <c r="U47" s="13" t="str">
        <f t="shared" si="5"/>
        <v/>
      </c>
      <c r="V47" s="13" t="str">
        <f t="shared" si="5"/>
        <v/>
      </c>
      <c r="W47" s="13" t="str">
        <f t="shared" si="5"/>
        <v/>
      </c>
      <c r="X47" s="13" t="str">
        <f t="shared" si="5"/>
        <v/>
      </c>
      <c r="Y47" s="13" t="str">
        <f t="shared" si="5"/>
        <v/>
      </c>
      <c r="Z47" s="13" t="str">
        <f t="shared" si="5"/>
        <v/>
      </c>
      <c r="AA47" s="13" t="str">
        <f t="shared" si="5"/>
        <v/>
      </c>
      <c r="AB47" s="13" t="str">
        <f t="shared" si="5"/>
        <v/>
      </c>
      <c r="AC47" s="13" t="str">
        <f t="shared" si="5"/>
        <v/>
      </c>
      <c r="AD47" s="13" t="str">
        <f t="shared" si="5"/>
        <v/>
      </c>
      <c r="AE47" s="13" t="str">
        <f t="shared" si="5"/>
        <v/>
      </c>
      <c r="AF47" s="13" t="str">
        <f t="shared" si="5"/>
        <v/>
      </c>
      <c r="AG47" s="13" t="str">
        <f t="shared" si="5"/>
        <v/>
      </c>
      <c r="AH47" s="13" t="str">
        <f t="shared" si="5"/>
        <v/>
      </c>
      <c r="AI47" s="13" t="str">
        <f t="shared" si="5"/>
        <v/>
      </c>
      <c r="AJ47" s="12"/>
    </row>
    <row r="48" spans="3:36" ht="24.95" customHeight="1" x14ac:dyDescent="0.25">
      <c r="C48" s="31" t="str">
        <f t="shared" si="3"/>
        <v/>
      </c>
      <c r="D48" s="36"/>
      <c r="E48" s="36"/>
      <c r="F48" s="36"/>
      <c r="G48" s="36"/>
      <c r="H48" s="35"/>
      <c r="I48" s="37"/>
      <c r="J48" s="38"/>
      <c r="K48" s="39"/>
      <c r="L48" s="32" t="str">
        <f>IF(D48="","",J48*K48)</f>
        <v/>
      </c>
      <c r="M48" s="53"/>
      <c r="N48" s="35"/>
      <c r="O48" s="31" t="str">
        <f>IF(D48="","",VLOOKUP($F$2,Dados!$A$1:$C$20,3,FALSE))</f>
        <v/>
      </c>
      <c r="P48" s="34"/>
      <c r="R48" s="40"/>
      <c r="S48" s="13" t="str">
        <f t="shared" si="4"/>
        <v/>
      </c>
      <c r="T48" s="13" t="str">
        <f t="shared" si="4"/>
        <v/>
      </c>
      <c r="U48" s="13" t="str">
        <f t="shared" si="5"/>
        <v/>
      </c>
      <c r="V48" s="13" t="str">
        <f t="shared" si="5"/>
        <v/>
      </c>
      <c r="W48" s="13" t="str">
        <f t="shared" si="5"/>
        <v/>
      </c>
      <c r="X48" s="13" t="str">
        <f t="shared" si="5"/>
        <v/>
      </c>
      <c r="Y48" s="13" t="str">
        <f t="shared" si="5"/>
        <v/>
      </c>
      <c r="Z48" s="13" t="str">
        <f t="shared" si="5"/>
        <v/>
      </c>
      <c r="AA48" s="13" t="str">
        <f t="shared" si="5"/>
        <v/>
      </c>
      <c r="AB48" s="13" t="str">
        <f t="shared" si="5"/>
        <v/>
      </c>
      <c r="AC48" s="13" t="str">
        <f t="shared" si="5"/>
        <v/>
      </c>
      <c r="AD48" s="13" t="str">
        <f t="shared" si="5"/>
        <v/>
      </c>
      <c r="AE48" s="13" t="str">
        <f t="shared" si="5"/>
        <v/>
      </c>
      <c r="AF48" s="13" t="str">
        <f t="shared" si="5"/>
        <v/>
      </c>
      <c r="AG48" s="13" t="str">
        <f t="shared" si="5"/>
        <v/>
      </c>
      <c r="AH48" s="13" t="str">
        <f t="shared" si="5"/>
        <v/>
      </c>
      <c r="AI48" s="13" t="str">
        <f t="shared" si="5"/>
        <v/>
      </c>
      <c r="AJ48" s="12"/>
    </row>
    <row r="49" spans="3:36" ht="24.95" customHeight="1" x14ac:dyDescent="0.25">
      <c r="C49" s="31" t="str">
        <f t="shared" si="3"/>
        <v/>
      </c>
      <c r="D49" s="36"/>
      <c r="E49" s="36"/>
      <c r="F49" s="36"/>
      <c r="G49" s="36"/>
      <c r="H49" s="35"/>
      <c r="I49" s="37"/>
      <c r="J49" s="38"/>
      <c r="K49" s="39"/>
      <c r="L49" s="32" t="str">
        <f>IF(D49="","",J49*K49)</f>
        <v/>
      </c>
      <c r="M49" s="53"/>
      <c r="N49" s="35"/>
      <c r="O49" s="31" t="str">
        <f>IF(D49="","",VLOOKUP($F$2,Dados!$A$1:$C$20,3,FALSE))</f>
        <v/>
      </c>
      <c r="P49" s="34"/>
      <c r="R49" s="40"/>
      <c r="S49" s="13" t="str">
        <f t="shared" si="4"/>
        <v/>
      </c>
      <c r="T49" s="13" t="str">
        <f t="shared" si="4"/>
        <v/>
      </c>
      <c r="U49" s="13" t="str">
        <f t="shared" si="5"/>
        <v/>
      </c>
      <c r="V49" s="13" t="str">
        <f t="shared" si="5"/>
        <v/>
      </c>
      <c r="W49" s="13" t="str">
        <f t="shared" si="5"/>
        <v/>
      </c>
      <c r="X49" s="13" t="str">
        <f t="shared" si="5"/>
        <v/>
      </c>
      <c r="Y49" s="13" t="str">
        <f t="shared" si="5"/>
        <v/>
      </c>
      <c r="Z49" s="13" t="str">
        <f t="shared" si="5"/>
        <v/>
      </c>
      <c r="AA49" s="13" t="str">
        <f t="shared" si="5"/>
        <v/>
      </c>
      <c r="AB49" s="13" t="str">
        <f t="shared" si="5"/>
        <v/>
      </c>
      <c r="AC49" s="13" t="str">
        <f t="shared" si="5"/>
        <v/>
      </c>
      <c r="AD49" s="13" t="str">
        <f t="shared" si="5"/>
        <v/>
      </c>
      <c r="AE49" s="13" t="str">
        <f t="shared" si="5"/>
        <v/>
      </c>
      <c r="AF49" s="13" t="str">
        <f t="shared" si="5"/>
        <v/>
      </c>
      <c r="AG49" s="13" t="str">
        <f t="shared" si="5"/>
        <v/>
      </c>
      <c r="AH49" s="13" t="str">
        <f t="shared" si="5"/>
        <v/>
      </c>
      <c r="AI49" s="13" t="str">
        <f t="shared" si="5"/>
        <v/>
      </c>
      <c r="AJ49" s="12"/>
    </row>
    <row r="50" spans="3:36" ht="24.95" customHeight="1" x14ac:dyDescent="0.25">
      <c r="C50" s="31" t="str">
        <f t="shared" si="3"/>
        <v/>
      </c>
      <c r="D50" s="36"/>
      <c r="E50" s="36"/>
      <c r="F50" s="36"/>
      <c r="G50" s="36"/>
      <c r="H50" s="35"/>
      <c r="I50" s="37"/>
      <c r="J50" s="38"/>
      <c r="K50" s="39"/>
      <c r="L50" s="32" t="str">
        <f>IF(D50="","",J50*K50)</f>
        <v/>
      </c>
      <c r="M50" s="53"/>
      <c r="N50" s="35"/>
      <c r="O50" s="31" t="str">
        <f>IF(D50="","",VLOOKUP($F$2,Dados!$A$1:$C$20,3,FALSE))</f>
        <v/>
      </c>
      <c r="P50" s="34"/>
      <c r="R50" s="40"/>
      <c r="S50" s="13" t="str">
        <f t="shared" si="4"/>
        <v/>
      </c>
      <c r="T50" s="13" t="str">
        <f t="shared" si="4"/>
        <v/>
      </c>
      <c r="U50" s="13" t="str">
        <f t="shared" si="5"/>
        <v/>
      </c>
      <c r="V50" s="13" t="str">
        <f t="shared" si="5"/>
        <v/>
      </c>
      <c r="W50" s="13" t="str">
        <f t="shared" si="5"/>
        <v/>
      </c>
      <c r="X50" s="13" t="str">
        <f t="shared" si="5"/>
        <v/>
      </c>
      <c r="Y50" s="13" t="str">
        <f t="shared" si="5"/>
        <v/>
      </c>
      <c r="Z50" s="13" t="str">
        <f t="shared" si="5"/>
        <v/>
      </c>
      <c r="AA50" s="13" t="str">
        <f t="shared" si="5"/>
        <v/>
      </c>
      <c r="AB50" s="13" t="str">
        <f t="shared" si="5"/>
        <v/>
      </c>
      <c r="AC50" s="13" t="str">
        <f t="shared" si="5"/>
        <v/>
      </c>
      <c r="AD50" s="13" t="str">
        <f t="shared" si="5"/>
        <v/>
      </c>
      <c r="AE50" s="13" t="str">
        <f t="shared" si="5"/>
        <v/>
      </c>
      <c r="AF50" s="13" t="str">
        <f t="shared" si="5"/>
        <v/>
      </c>
      <c r="AG50" s="13" t="str">
        <f t="shared" si="5"/>
        <v/>
      </c>
      <c r="AH50" s="13" t="str">
        <f t="shared" si="5"/>
        <v/>
      </c>
      <c r="AI50" s="13" t="str">
        <f t="shared" si="5"/>
        <v/>
      </c>
      <c r="AJ50" s="12"/>
    </row>
    <row r="51" spans="3:36" ht="24.95" customHeight="1" x14ac:dyDescent="0.25">
      <c r="C51" s="31" t="str">
        <f t="shared" si="3"/>
        <v/>
      </c>
      <c r="D51" s="36"/>
      <c r="E51" s="36"/>
      <c r="F51" s="36"/>
      <c r="G51" s="36"/>
      <c r="H51" s="35"/>
      <c r="I51" s="37"/>
      <c r="J51" s="38"/>
      <c r="K51" s="39"/>
      <c r="L51" s="32" t="str">
        <f>IF(D51="","",J51*K51)</f>
        <v/>
      </c>
      <c r="M51" s="53"/>
      <c r="N51" s="35"/>
      <c r="O51" s="31" t="str">
        <f>IF(D51="","",VLOOKUP($F$2,Dados!$A$1:$C$20,3,FALSE))</f>
        <v/>
      </c>
      <c r="P51" s="34"/>
      <c r="R51" s="40"/>
      <c r="S51" s="13" t="str">
        <f t="shared" si="4"/>
        <v/>
      </c>
      <c r="T51" s="13" t="str">
        <f t="shared" si="4"/>
        <v/>
      </c>
      <c r="U51" s="13" t="str">
        <f t="shared" si="5"/>
        <v/>
      </c>
      <c r="V51" s="13" t="str">
        <f t="shared" si="5"/>
        <v/>
      </c>
      <c r="W51" s="13" t="str">
        <f t="shared" si="5"/>
        <v/>
      </c>
      <c r="X51" s="13" t="str">
        <f t="shared" si="5"/>
        <v/>
      </c>
      <c r="Y51" s="13" t="str">
        <f t="shared" si="5"/>
        <v/>
      </c>
      <c r="Z51" s="13" t="str">
        <f t="shared" si="5"/>
        <v/>
      </c>
      <c r="AA51" s="13" t="str">
        <f t="shared" si="5"/>
        <v/>
      </c>
      <c r="AB51" s="13" t="str">
        <f t="shared" si="5"/>
        <v/>
      </c>
      <c r="AC51" s="13" t="str">
        <f t="shared" si="5"/>
        <v/>
      </c>
      <c r="AD51" s="13" t="str">
        <f t="shared" si="5"/>
        <v/>
      </c>
      <c r="AE51" s="13" t="str">
        <f t="shared" si="5"/>
        <v/>
      </c>
      <c r="AF51" s="13" t="str">
        <f t="shared" si="5"/>
        <v/>
      </c>
      <c r="AG51" s="13" t="str">
        <f t="shared" si="5"/>
        <v/>
      </c>
      <c r="AH51" s="13" t="str">
        <f t="shared" si="5"/>
        <v/>
      </c>
      <c r="AI51" s="13" t="str">
        <f t="shared" si="5"/>
        <v/>
      </c>
      <c r="AJ51" s="12"/>
    </row>
    <row r="52" spans="3:36" ht="24.95" customHeight="1" x14ac:dyDescent="0.25">
      <c r="C52" s="31" t="str">
        <f t="shared" si="3"/>
        <v/>
      </c>
      <c r="D52" s="36"/>
      <c r="E52" s="36"/>
      <c r="F52" s="36"/>
      <c r="G52" s="36"/>
      <c r="H52" s="35"/>
      <c r="I52" s="37"/>
      <c r="J52" s="38"/>
      <c r="K52" s="39"/>
      <c r="L52" s="32" t="str">
        <f>IF(D52="","",J52*K52)</f>
        <v/>
      </c>
      <c r="M52" s="53"/>
      <c r="N52" s="35"/>
      <c r="O52" s="31" t="str">
        <f>IF(D52="","",VLOOKUP($F$2,Dados!$A$1:$C$20,3,FALSE))</f>
        <v/>
      </c>
      <c r="P52" s="34"/>
      <c r="R52" s="40"/>
      <c r="S52" s="13" t="str">
        <f t="shared" si="4"/>
        <v/>
      </c>
      <c r="T52" s="13" t="str">
        <f t="shared" si="4"/>
        <v/>
      </c>
      <c r="U52" s="13" t="str">
        <f t="shared" si="5"/>
        <v/>
      </c>
      <c r="V52" s="13" t="str">
        <f t="shared" si="5"/>
        <v/>
      </c>
      <c r="W52" s="13" t="str">
        <f t="shared" si="5"/>
        <v/>
      </c>
      <c r="X52" s="13" t="str">
        <f t="shared" si="5"/>
        <v/>
      </c>
      <c r="Y52" s="13" t="str">
        <f t="shared" si="5"/>
        <v/>
      </c>
      <c r="Z52" s="13" t="str">
        <f t="shared" si="5"/>
        <v/>
      </c>
      <c r="AA52" s="13" t="str">
        <f t="shared" si="5"/>
        <v/>
      </c>
      <c r="AB52" s="13" t="str">
        <f t="shared" si="5"/>
        <v/>
      </c>
      <c r="AC52" s="13" t="str">
        <f t="shared" si="5"/>
        <v/>
      </c>
      <c r="AD52" s="13" t="str">
        <f t="shared" si="5"/>
        <v/>
      </c>
      <c r="AE52" s="13" t="str">
        <f t="shared" si="5"/>
        <v/>
      </c>
      <c r="AF52" s="13" t="str">
        <f t="shared" si="5"/>
        <v/>
      </c>
      <c r="AG52" s="13" t="str">
        <f t="shared" si="5"/>
        <v/>
      </c>
      <c r="AH52" s="13" t="str">
        <f t="shared" si="5"/>
        <v/>
      </c>
      <c r="AI52" s="13" t="str">
        <f t="shared" si="5"/>
        <v/>
      </c>
      <c r="AJ52" s="12"/>
    </row>
    <row r="53" spans="3:36" ht="24.95" customHeight="1" x14ac:dyDescent="0.25">
      <c r="C53" s="31" t="str">
        <f t="shared" si="3"/>
        <v/>
      </c>
      <c r="D53" s="36"/>
      <c r="E53" s="36"/>
      <c r="F53" s="36"/>
      <c r="G53" s="36"/>
      <c r="H53" s="35"/>
      <c r="I53" s="37"/>
      <c r="J53" s="38"/>
      <c r="K53" s="39"/>
      <c r="L53" s="32" t="str">
        <f>IF(D53="","",J53*K53)</f>
        <v/>
      </c>
      <c r="M53" s="53"/>
      <c r="N53" s="35"/>
      <c r="O53" s="31" t="str">
        <f>IF(D53="","",VLOOKUP($F$2,Dados!$A$1:$C$20,3,FALSE))</f>
        <v/>
      </c>
      <c r="P53" s="34"/>
      <c r="R53" s="40"/>
      <c r="S53" s="13" t="str">
        <f t="shared" si="4"/>
        <v/>
      </c>
      <c r="T53" s="13" t="str">
        <f t="shared" si="4"/>
        <v/>
      </c>
      <c r="U53" s="13" t="str">
        <f t="shared" si="5"/>
        <v/>
      </c>
      <c r="V53" s="13" t="str">
        <f t="shared" si="5"/>
        <v/>
      </c>
      <c r="W53" s="13" t="str">
        <f t="shared" si="5"/>
        <v/>
      </c>
      <c r="X53" s="13" t="str">
        <f t="shared" si="5"/>
        <v/>
      </c>
      <c r="Y53" s="13" t="str">
        <f t="shared" si="5"/>
        <v/>
      </c>
      <c r="Z53" s="13" t="str">
        <f t="shared" si="5"/>
        <v/>
      </c>
      <c r="AA53" s="13" t="str">
        <f t="shared" si="5"/>
        <v/>
      </c>
      <c r="AB53" s="13" t="str">
        <f t="shared" si="5"/>
        <v/>
      </c>
      <c r="AC53" s="13" t="str">
        <f t="shared" si="5"/>
        <v/>
      </c>
      <c r="AD53" s="13" t="str">
        <f t="shared" si="5"/>
        <v/>
      </c>
      <c r="AE53" s="13" t="str">
        <f t="shared" si="5"/>
        <v/>
      </c>
      <c r="AF53" s="13" t="str">
        <f t="shared" si="5"/>
        <v/>
      </c>
      <c r="AG53" s="13" t="str">
        <f t="shared" si="5"/>
        <v/>
      </c>
      <c r="AH53" s="13" t="str">
        <f t="shared" si="5"/>
        <v/>
      </c>
      <c r="AI53" s="13" t="str">
        <f t="shared" si="5"/>
        <v/>
      </c>
      <c r="AJ53" s="12"/>
    </row>
    <row r="54" spans="3:36" ht="24.95" customHeight="1" x14ac:dyDescent="0.25">
      <c r="C54" s="31" t="str">
        <f t="shared" si="3"/>
        <v/>
      </c>
      <c r="D54" s="36"/>
      <c r="E54" s="36"/>
      <c r="F54" s="36"/>
      <c r="G54" s="36"/>
      <c r="H54" s="35"/>
      <c r="I54" s="37"/>
      <c r="J54" s="38"/>
      <c r="K54" s="39"/>
      <c r="L54" s="32" t="str">
        <f>IF(D54="","",J54*K54)</f>
        <v/>
      </c>
      <c r="M54" s="53"/>
      <c r="N54" s="35"/>
      <c r="O54" s="31" t="str">
        <f>IF(D54="","",VLOOKUP($F$2,Dados!$A$1:$C$20,3,FALSE))</f>
        <v/>
      </c>
      <c r="P54" s="34"/>
      <c r="R54" s="40"/>
      <c r="S54" s="13" t="str">
        <f t="shared" si="4"/>
        <v/>
      </c>
      <c r="T54" s="13" t="str">
        <f t="shared" si="4"/>
        <v/>
      </c>
      <c r="U54" s="13" t="str">
        <f t="shared" si="5"/>
        <v/>
      </c>
      <c r="V54" s="13" t="str">
        <f t="shared" si="5"/>
        <v/>
      </c>
      <c r="W54" s="13" t="str">
        <f t="shared" si="5"/>
        <v/>
      </c>
      <c r="X54" s="13" t="str">
        <f t="shared" si="5"/>
        <v/>
      </c>
      <c r="Y54" s="13" t="str">
        <f t="shared" si="5"/>
        <v/>
      </c>
      <c r="Z54" s="13" t="str">
        <f t="shared" si="5"/>
        <v/>
      </c>
      <c r="AA54" s="13" t="str">
        <f t="shared" si="5"/>
        <v/>
      </c>
      <c r="AB54" s="13" t="str">
        <f t="shared" si="5"/>
        <v/>
      </c>
      <c r="AC54" s="13" t="str">
        <f t="shared" si="5"/>
        <v/>
      </c>
      <c r="AD54" s="13" t="str">
        <f t="shared" si="5"/>
        <v/>
      </c>
      <c r="AE54" s="13" t="str">
        <f t="shared" si="5"/>
        <v/>
      </c>
      <c r="AF54" s="13" t="str">
        <f t="shared" si="5"/>
        <v/>
      </c>
      <c r="AG54" s="13" t="str">
        <f t="shared" si="5"/>
        <v/>
      </c>
      <c r="AH54" s="13" t="str">
        <f t="shared" si="5"/>
        <v/>
      </c>
      <c r="AI54" s="13" t="str">
        <f t="shared" si="5"/>
        <v/>
      </c>
      <c r="AJ54" s="12"/>
    </row>
    <row r="55" spans="3:36" ht="24.95" customHeight="1" x14ac:dyDescent="0.25">
      <c r="C55" s="31" t="str">
        <f t="shared" si="3"/>
        <v/>
      </c>
      <c r="D55" s="36"/>
      <c r="E55" s="36"/>
      <c r="F55" s="36"/>
      <c r="G55" s="36"/>
      <c r="H55" s="35"/>
      <c r="I55" s="37"/>
      <c r="J55" s="38"/>
      <c r="K55" s="39"/>
      <c r="L55" s="32" t="str">
        <f>IF(D55="","",J55*K55)</f>
        <v/>
      </c>
      <c r="M55" s="53"/>
      <c r="N55" s="35"/>
      <c r="O55" s="31" t="str">
        <f>IF(D55="","",VLOOKUP($F$2,Dados!$A$1:$C$20,3,FALSE))</f>
        <v/>
      </c>
      <c r="P55" s="34"/>
      <c r="R55" s="40"/>
      <c r="S55" s="13" t="str">
        <f t="shared" si="4"/>
        <v/>
      </c>
      <c r="T55" s="13" t="str">
        <f t="shared" si="4"/>
        <v/>
      </c>
      <c r="U55" s="13" t="str">
        <f t="shared" si="5"/>
        <v/>
      </c>
      <c r="V55" s="13" t="str">
        <f t="shared" si="5"/>
        <v/>
      </c>
      <c r="W55" s="13" t="str">
        <f t="shared" si="5"/>
        <v/>
      </c>
      <c r="X55" s="13" t="str">
        <f t="shared" si="5"/>
        <v/>
      </c>
      <c r="Y55" s="13" t="str">
        <f t="shared" si="5"/>
        <v/>
      </c>
      <c r="Z55" s="13" t="str">
        <f t="shared" si="5"/>
        <v/>
      </c>
      <c r="AA55" s="13" t="str">
        <f t="shared" si="5"/>
        <v/>
      </c>
      <c r="AB55" s="13" t="str">
        <f t="shared" si="5"/>
        <v/>
      </c>
      <c r="AC55" s="13" t="str">
        <f t="shared" si="5"/>
        <v/>
      </c>
      <c r="AD55" s="13" t="str">
        <f t="shared" si="5"/>
        <v/>
      </c>
      <c r="AE55" s="13" t="str">
        <f t="shared" si="5"/>
        <v/>
      </c>
      <c r="AF55" s="13" t="str">
        <f t="shared" si="5"/>
        <v/>
      </c>
      <c r="AG55" s="13" t="str">
        <f t="shared" si="5"/>
        <v/>
      </c>
      <c r="AH55" s="13" t="str">
        <f t="shared" si="5"/>
        <v/>
      </c>
      <c r="AI55" s="13" t="str">
        <f t="shared" si="5"/>
        <v/>
      </c>
      <c r="AJ55" s="12"/>
    </row>
    <row r="56" spans="3:36" ht="24.95" customHeight="1" x14ac:dyDescent="0.25">
      <c r="C56" s="31" t="str">
        <f t="shared" si="3"/>
        <v/>
      </c>
      <c r="D56" s="36"/>
      <c r="E56" s="36"/>
      <c r="F56" s="36"/>
      <c r="G56" s="36"/>
      <c r="H56" s="35"/>
      <c r="I56" s="37"/>
      <c r="J56" s="38"/>
      <c r="K56" s="39"/>
      <c r="L56" s="32" t="str">
        <f>IF(D56="","",J56*K56)</f>
        <v/>
      </c>
      <c r="M56" s="53"/>
      <c r="N56" s="35"/>
      <c r="O56" s="31" t="str">
        <f>IF(D56="","",VLOOKUP($F$2,Dados!$A$1:$C$20,3,FALSE))</f>
        <v/>
      </c>
      <c r="P56" s="34"/>
      <c r="R56" s="40"/>
      <c r="S56" s="13" t="str">
        <f t="shared" si="4"/>
        <v/>
      </c>
      <c r="T56" s="13" t="str">
        <f t="shared" si="4"/>
        <v/>
      </c>
      <c r="U56" s="13" t="str">
        <f t="shared" si="5"/>
        <v/>
      </c>
      <c r="V56" s="13" t="str">
        <f t="shared" si="5"/>
        <v/>
      </c>
      <c r="W56" s="13" t="str">
        <f t="shared" si="5"/>
        <v/>
      </c>
      <c r="X56" s="13" t="str">
        <f t="shared" si="5"/>
        <v/>
      </c>
      <c r="Y56" s="13" t="str">
        <f t="shared" si="5"/>
        <v/>
      </c>
      <c r="Z56" s="13" t="str">
        <f t="shared" si="5"/>
        <v/>
      </c>
      <c r="AA56" s="13" t="str">
        <f t="shared" si="5"/>
        <v/>
      </c>
      <c r="AB56" s="13" t="str">
        <f t="shared" si="5"/>
        <v/>
      </c>
      <c r="AC56" s="13" t="str">
        <f t="shared" si="5"/>
        <v/>
      </c>
      <c r="AD56" s="13" t="str">
        <f t="shared" si="5"/>
        <v/>
      </c>
      <c r="AE56" s="13" t="str">
        <f t="shared" si="5"/>
        <v/>
      </c>
      <c r="AF56" s="13" t="str">
        <f t="shared" si="5"/>
        <v/>
      </c>
      <c r="AG56" s="13" t="str">
        <f t="shared" si="5"/>
        <v/>
      </c>
      <c r="AH56" s="13" t="str">
        <f t="shared" si="5"/>
        <v/>
      </c>
      <c r="AI56" s="13" t="str">
        <f t="shared" si="5"/>
        <v/>
      </c>
      <c r="AJ56" s="12"/>
    </row>
    <row r="57" spans="3:36" ht="24.95" customHeight="1" x14ac:dyDescent="0.25">
      <c r="C57" s="31" t="str">
        <f t="shared" si="3"/>
        <v/>
      </c>
      <c r="D57" s="36"/>
      <c r="E57" s="36"/>
      <c r="F57" s="36"/>
      <c r="G57" s="36"/>
      <c r="H57" s="35"/>
      <c r="I57" s="37"/>
      <c r="J57" s="38"/>
      <c r="K57" s="39"/>
      <c r="L57" s="32" t="str">
        <f>IF(D57="","",J57*K57)</f>
        <v/>
      </c>
      <c r="M57" s="53"/>
      <c r="N57" s="35"/>
      <c r="O57" s="31" t="str">
        <f>IF(D57="","",VLOOKUP($F$2,Dados!$A$1:$C$20,3,FALSE))</f>
        <v/>
      </c>
      <c r="P57" s="34"/>
      <c r="R57" s="40"/>
      <c r="S57" s="13" t="str">
        <f t="shared" si="4"/>
        <v/>
      </c>
      <c r="T57" s="13" t="str">
        <f t="shared" si="4"/>
        <v/>
      </c>
      <c r="U57" s="13" t="str">
        <f t="shared" si="5"/>
        <v/>
      </c>
      <c r="V57" s="13" t="str">
        <f t="shared" si="5"/>
        <v/>
      </c>
      <c r="W57" s="13" t="str">
        <f t="shared" si="5"/>
        <v/>
      </c>
      <c r="X57" s="13" t="str">
        <f t="shared" si="5"/>
        <v/>
      </c>
      <c r="Y57" s="13" t="str">
        <f t="shared" si="5"/>
        <v/>
      </c>
      <c r="Z57" s="13" t="str">
        <f t="shared" si="5"/>
        <v/>
      </c>
      <c r="AA57" s="13" t="str">
        <f t="shared" si="5"/>
        <v/>
      </c>
      <c r="AB57" s="13" t="str">
        <f t="shared" si="5"/>
        <v/>
      </c>
      <c r="AC57" s="13" t="str">
        <f t="shared" si="5"/>
        <v/>
      </c>
      <c r="AD57" s="13" t="str">
        <f t="shared" si="5"/>
        <v/>
      </c>
      <c r="AE57" s="13" t="str">
        <f t="shared" si="5"/>
        <v/>
      </c>
      <c r="AF57" s="13" t="str">
        <f t="shared" si="5"/>
        <v/>
      </c>
      <c r="AG57" s="13" t="str">
        <f t="shared" si="5"/>
        <v/>
      </c>
      <c r="AH57" s="13" t="str">
        <f t="shared" si="5"/>
        <v/>
      </c>
      <c r="AI57" s="13" t="str">
        <f t="shared" si="5"/>
        <v/>
      </c>
      <c r="AJ57" s="12"/>
    </row>
    <row r="58" spans="3:36" ht="24.95" customHeight="1" x14ac:dyDescent="0.25">
      <c r="C58" s="31" t="str">
        <f t="shared" si="3"/>
        <v/>
      </c>
      <c r="D58" s="36"/>
      <c r="E58" s="36"/>
      <c r="F58" s="36"/>
      <c r="G58" s="36"/>
      <c r="H58" s="35"/>
      <c r="I58" s="37"/>
      <c r="J58" s="38"/>
      <c r="K58" s="39"/>
      <c r="L58" s="32" t="str">
        <f>IF(D58="","",J58*K58)</f>
        <v/>
      </c>
      <c r="M58" s="53"/>
      <c r="N58" s="35"/>
      <c r="O58" s="31" t="str">
        <f>IF(D58="","",VLOOKUP($F$2,Dados!$A$1:$C$20,3,FALSE))</f>
        <v/>
      </c>
      <c r="P58" s="34"/>
      <c r="R58" s="40"/>
      <c r="S58" s="13" t="str">
        <f t="shared" si="4"/>
        <v/>
      </c>
      <c r="T58" s="13" t="str">
        <f t="shared" si="4"/>
        <v/>
      </c>
      <c r="U58" s="13" t="str">
        <f t="shared" si="5"/>
        <v/>
      </c>
      <c r="V58" s="13" t="str">
        <f t="shared" si="5"/>
        <v/>
      </c>
      <c r="W58" s="13" t="str">
        <f t="shared" si="5"/>
        <v/>
      </c>
      <c r="X58" s="13" t="str">
        <f t="shared" si="5"/>
        <v/>
      </c>
      <c r="Y58" s="13" t="str">
        <f t="shared" si="5"/>
        <v/>
      </c>
      <c r="Z58" s="13" t="str">
        <f t="shared" si="5"/>
        <v/>
      </c>
      <c r="AA58" s="13" t="str">
        <f t="shared" si="5"/>
        <v/>
      </c>
      <c r="AB58" s="13" t="str">
        <f t="shared" si="5"/>
        <v/>
      </c>
      <c r="AC58" s="13" t="str">
        <f t="shared" si="5"/>
        <v/>
      </c>
      <c r="AD58" s="13" t="str">
        <f t="shared" si="5"/>
        <v/>
      </c>
      <c r="AE58" s="13" t="str">
        <f t="shared" si="5"/>
        <v/>
      </c>
      <c r="AF58" s="13" t="str">
        <f t="shared" si="5"/>
        <v/>
      </c>
      <c r="AG58" s="13" t="str">
        <f t="shared" si="5"/>
        <v/>
      </c>
      <c r="AH58" s="13" t="str">
        <f t="shared" si="5"/>
        <v/>
      </c>
      <c r="AI58" s="13" t="str">
        <f t="shared" si="5"/>
        <v/>
      </c>
      <c r="AJ58" s="12"/>
    </row>
    <row r="59" spans="3:36" ht="24.95" customHeight="1" x14ac:dyDescent="0.25">
      <c r="C59" s="31" t="str">
        <f t="shared" si="3"/>
        <v/>
      </c>
      <c r="D59" s="36"/>
      <c r="E59" s="36"/>
      <c r="F59" s="36"/>
      <c r="G59" s="36"/>
      <c r="H59" s="35"/>
      <c r="I59" s="37"/>
      <c r="J59" s="38"/>
      <c r="K59" s="39"/>
      <c r="L59" s="32" t="str">
        <f>IF(D59="","",J59*K59)</f>
        <v/>
      </c>
      <c r="M59" s="53"/>
      <c r="N59" s="35"/>
      <c r="O59" s="31" t="str">
        <f>IF(D59="","",VLOOKUP($F$2,Dados!$A$1:$C$20,3,FALSE))</f>
        <v/>
      </c>
      <c r="P59" s="34"/>
      <c r="R59" s="40"/>
      <c r="S59" s="13" t="str">
        <f t="shared" si="4"/>
        <v/>
      </c>
      <c r="T59" s="13" t="str">
        <f t="shared" si="4"/>
        <v/>
      </c>
      <c r="U59" s="13" t="str">
        <f t="shared" si="5"/>
        <v/>
      </c>
      <c r="V59" s="13" t="str">
        <f t="shared" si="5"/>
        <v/>
      </c>
      <c r="W59" s="13" t="str">
        <f t="shared" si="5"/>
        <v/>
      </c>
      <c r="X59" s="13" t="str">
        <f t="shared" si="5"/>
        <v/>
      </c>
      <c r="Y59" s="13" t="str">
        <f t="shared" si="5"/>
        <v/>
      </c>
      <c r="Z59" s="13" t="str">
        <f t="shared" si="5"/>
        <v/>
      </c>
      <c r="AA59" s="13" t="str">
        <f t="shared" si="5"/>
        <v/>
      </c>
      <c r="AB59" s="13" t="str">
        <f t="shared" si="5"/>
        <v/>
      </c>
      <c r="AC59" s="13" t="str">
        <f t="shared" si="5"/>
        <v/>
      </c>
      <c r="AD59" s="13" t="str">
        <f t="shared" si="5"/>
        <v/>
      </c>
      <c r="AE59" s="13" t="str">
        <f t="shared" si="5"/>
        <v/>
      </c>
      <c r="AF59" s="13" t="str">
        <f t="shared" si="5"/>
        <v/>
      </c>
      <c r="AG59" s="13" t="str">
        <f t="shared" si="5"/>
        <v/>
      </c>
      <c r="AH59" s="13" t="str">
        <f t="shared" si="5"/>
        <v/>
      </c>
      <c r="AI59" s="13" t="str">
        <f t="shared" si="5"/>
        <v/>
      </c>
      <c r="AJ59" s="12"/>
    </row>
    <row r="60" spans="3:36" ht="24.95" customHeight="1" x14ac:dyDescent="0.25">
      <c r="C60" s="31" t="str">
        <f t="shared" si="3"/>
        <v/>
      </c>
      <c r="D60" s="36"/>
      <c r="E60" s="36"/>
      <c r="F60" s="36"/>
      <c r="G60" s="36"/>
      <c r="H60" s="35"/>
      <c r="I60" s="37"/>
      <c r="J60" s="38"/>
      <c r="K60" s="39"/>
      <c r="L60" s="32" t="str">
        <f>IF(D60="","",J60*K60)</f>
        <v/>
      </c>
      <c r="M60" s="53"/>
      <c r="N60" s="35"/>
      <c r="O60" s="31" t="str">
        <f>IF(D60="","",VLOOKUP($F$2,Dados!$A$1:$C$20,3,FALSE))</f>
        <v/>
      </c>
      <c r="P60" s="34"/>
      <c r="R60" s="40"/>
      <c r="S60" s="13" t="str">
        <f t="shared" si="4"/>
        <v/>
      </c>
      <c r="T60" s="13" t="str">
        <f t="shared" si="4"/>
        <v/>
      </c>
      <c r="U60" s="13" t="str">
        <f t="shared" si="5"/>
        <v/>
      </c>
      <c r="V60" s="13" t="str">
        <f t="shared" si="5"/>
        <v/>
      </c>
      <c r="W60" s="13" t="str">
        <f t="shared" si="5"/>
        <v/>
      </c>
      <c r="X60" s="13" t="str">
        <f t="shared" si="5"/>
        <v/>
      </c>
      <c r="Y60" s="13" t="str">
        <f t="shared" si="5"/>
        <v/>
      </c>
      <c r="Z60" s="13" t="str">
        <f t="shared" si="5"/>
        <v/>
      </c>
      <c r="AA60" s="13" t="str">
        <f t="shared" si="5"/>
        <v/>
      </c>
      <c r="AB60" s="13" t="str">
        <f t="shared" si="5"/>
        <v/>
      </c>
      <c r="AC60" s="13" t="str">
        <f t="shared" si="5"/>
        <v/>
      </c>
      <c r="AD60" s="13" t="str">
        <f t="shared" si="5"/>
        <v/>
      </c>
      <c r="AE60" s="13" t="str">
        <f t="shared" si="5"/>
        <v/>
      </c>
      <c r="AF60" s="13" t="str">
        <f t="shared" si="5"/>
        <v/>
      </c>
      <c r="AG60" s="13" t="str">
        <f t="shared" si="5"/>
        <v/>
      </c>
      <c r="AH60" s="13" t="str">
        <f t="shared" si="5"/>
        <v/>
      </c>
      <c r="AI60" s="13" t="str">
        <f t="shared" si="5"/>
        <v/>
      </c>
      <c r="AJ60" s="12"/>
    </row>
    <row r="61" spans="3:36" ht="24.95" customHeight="1" x14ac:dyDescent="0.25">
      <c r="C61" s="31" t="str">
        <f t="shared" ref="C61:C68" si="6">IF(D61="","",C60+1)</f>
        <v/>
      </c>
      <c r="D61" s="36"/>
      <c r="E61" s="36"/>
      <c r="F61" s="36"/>
      <c r="G61" s="36"/>
      <c r="H61" s="35"/>
      <c r="I61" s="37"/>
      <c r="J61" s="38"/>
      <c r="K61" s="39"/>
      <c r="L61" s="32" t="str">
        <f>IF(D61="","",J61*K61)</f>
        <v/>
      </c>
      <c r="M61" s="53"/>
      <c r="N61" s="35"/>
      <c r="O61" s="31" t="str">
        <f>IF(D61="","",VLOOKUP($F$2,Dados!$A$1:$C$20,3,FALSE))</f>
        <v/>
      </c>
      <c r="P61" s="34"/>
      <c r="R61" s="40"/>
      <c r="S61" s="13" t="str">
        <f t="shared" si="4"/>
        <v/>
      </c>
      <c r="T61" s="13" t="str">
        <f t="shared" si="4"/>
        <v/>
      </c>
      <c r="U61" s="13" t="str">
        <f t="shared" si="5"/>
        <v/>
      </c>
      <c r="V61" s="13" t="str">
        <f t="shared" si="5"/>
        <v/>
      </c>
      <c r="W61" s="13" t="str">
        <f t="shared" si="5"/>
        <v/>
      </c>
      <c r="X61" s="13" t="str">
        <f t="shared" si="5"/>
        <v/>
      </c>
      <c r="Y61" s="13" t="str">
        <f t="shared" si="5"/>
        <v/>
      </c>
      <c r="Z61" s="13" t="str">
        <f t="shared" si="5"/>
        <v/>
      </c>
      <c r="AA61" s="13" t="str">
        <f t="shared" si="5"/>
        <v/>
      </c>
      <c r="AB61" s="13" t="str">
        <f t="shared" si="5"/>
        <v/>
      </c>
      <c r="AC61" s="13" t="str">
        <f t="shared" si="5"/>
        <v/>
      </c>
      <c r="AD61" s="13" t="str">
        <f t="shared" si="5"/>
        <v/>
      </c>
      <c r="AE61" s="13" t="str">
        <f t="shared" si="5"/>
        <v/>
      </c>
      <c r="AF61" s="13" t="str">
        <f t="shared" si="5"/>
        <v/>
      </c>
      <c r="AG61" s="13" t="str">
        <f t="shared" si="5"/>
        <v/>
      </c>
      <c r="AH61" s="13" t="str">
        <f t="shared" si="5"/>
        <v/>
      </c>
      <c r="AI61" s="13" t="str">
        <f t="shared" si="5"/>
        <v/>
      </c>
      <c r="AJ61" s="12"/>
    </row>
    <row r="62" spans="3:36" ht="24.95" customHeight="1" x14ac:dyDescent="0.25">
      <c r="C62" s="31" t="str">
        <f t="shared" si="6"/>
        <v/>
      </c>
      <c r="D62" s="36"/>
      <c r="E62" s="36"/>
      <c r="F62" s="36"/>
      <c r="G62" s="36"/>
      <c r="H62" s="35"/>
      <c r="I62" s="37"/>
      <c r="J62" s="38"/>
      <c r="K62" s="39"/>
      <c r="L62" s="32" t="str">
        <f>IF(D62="","",J62*K62)</f>
        <v/>
      </c>
      <c r="M62" s="53"/>
      <c r="N62" s="35"/>
      <c r="O62" s="31" t="str">
        <f>IF(D62="","",VLOOKUP($F$2,Dados!$A$1:$C$20,3,FALSE))</f>
        <v/>
      </c>
      <c r="P62" s="34"/>
      <c r="R62" s="40"/>
      <c r="S62" s="13" t="str">
        <f t="shared" si="4"/>
        <v/>
      </c>
      <c r="T62" s="13" t="str">
        <f t="shared" si="4"/>
        <v/>
      </c>
      <c r="U62" s="13" t="str">
        <f t="shared" si="5"/>
        <v/>
      </c>
      <c r="V62" s="13" t="str">
        <f t="shared" si="5"/>
        <v/>
      </c>
      <c r="W62" s="13" t="str">
        <f t="shared" si="5"/>
        <v/>
      </c>
      <c r="X62" s="13" t="str">
        <f t="shared" si="5"/>
        <v/>
      </c>
      <c r="Y62" s="13" t="str">
        <f t="shared" si="5"/>
        <v/>
      </c>
      <c r="Z62" s="13" t="str">
        <f t="shared" si="5"/>
        <v/>
      </c>
      <c r="AA62" s="13" t="str">
        <f t="shared" si="5"/>
        <v/>
      </c>
      <c r="AB62" s="13" t="str">
        <f t="shared" si="5"/>
        <v/>
      </c>
      <c r="AC62" s="13" t="str">
        <f t="shared" si="5"/>
        <v/>
      </c>
      <c r="AD62" s="13" t="str">
        <f t="shared" si="5"/>
        <v/>
      </c>
      <c r="AE62" s="13" t="str">
        <f t="shared" si="5"/>
        <v/>
      </c>
      <c r="AF62" s="13" t="str">
        <f t="shared" si="5"/>
        <v/>
      </c>
      <c r="AG62" s="13" t="str">
        <f t="shared" si="5"/>
        <v/>
      </c>
      <c r="AH62" s="13" t="str">
        <f t="shared" si="5"/>
        <v/>
      </c>
      <c r="AI62" s="13" t="str">
        <f t="shared" ref="U62:AI68" si="7">IF($R62=AI$28,$L62,"")</f>
        <v/>
      </c>
      <c r="AJ62" s="12"/>
    </row>
    <row r="63" spans="3:36" ht="24.95" customHeight="1" x14ac:dyDescent="0.25">
      <c r="C63" s="31" t="str">
        <f t="shared" si="6"/>
        <v/>
      </c>
      <c r="D63" s="36"/>
      <c r="E63" s="36"/>
      <c r="F63" s="36"/>
      <c r="G63" s="36"/>
      <c r="H63" s="35"/>
      <c r="I63" s="37"/>
      <c r="J63" s="38"/>
      <c r="K63" s="39"/>
      <c r="L63" s="32" t="str">
        <f>IF(D63="","",J63*K63)</f>
        <v/>
      </c>
      <c r="M63" s="53"/>
      <c r="N63" s="35"/>
      <c r="O63" s="31" t="str">
        <f>IF(D63="","",VLOOKUP($F$2,Dados!$A$1:$C$20,3,FALSE))</f>
        <v/>
      </c>
      <c r="P63" s="34"/>
      <c r="R63" s="40"/>
      <c r="S63" s="13" t="str">
        <f t="shared" si="4"/>
        <v/>
      </c>
      <c r="T63" s="13" t="str">
        <f t="shared" si="4"/>
        <v/>
      </c>
      <c r="U63" s="13" t="str">
        <f t="shared" si="7"/>
        <v/>
      </c>
      <c r="V63" s="13" t="str">
        <f t="shared" si="7"/>
        <v/>
      </c>
      <c r="W63" s="13" t="str">
        <f t="shared" si="7"/>
        <v/>
      </c>
      <c r="X63" s="13" t="str">
        <f t="shared" si="7"/>
        <v/>
      </c>
      <c r="Y63" s="13" t="str">
        <f t="shared" si="7"/>
        <v/>
      </c>
      <c r="Z63" s="13" t="str">
        <f t="shared" si="7"/>
        <v/>
      </c>
      <c r="AA63" s="13" t="str">
        <f t="shared" si="7"/>
        <v/>
      </c>
      <c r="AB63" s="13" t="str">
        <f t="shared" si="7"/>
        <v/>
      </c>
      <c r="AC63" s="13" t="str">
        <f t="shared" si="7"/>
        <v/>
      </c>
      <c r="AD63" s="13" t="str">
        <f t="shared" si="7"/>
        <v/>
      </c>
      <c r="AE63" s="13" t="str">
        <f t="shared" si="7"/>
        <v/>
      </c>
      <c r="AF63" s="13" t="str">
        <f t="shared" si="7"/>
        <v/>
      </c>
      <c r="AG63" s="13" t="str">
        <f t="shared" si="7"/>
        <v/>
      </c>
      <c r="AH63" s="13" t="str">
        <f t="shared" si="7"/>
        <v/>
      </c>
      <c r="AI63" s="13" t="str">
        <f t="shared" si="7"/>
        <v/>
      </c>
      <c r="AJ63" s="12"/>
    </row>
    <row r="64" spans="3:36" ht="24.95" customHeight="1" x14ac:dyDescent="0.25">
      <c r="C64" s="31" t="str">
        <f t="shared" si="6"/>
        <v/>
      </c>
      <c r="D64" s="36"/>
      <c r="E64" s="36"/>
      <c r="F64" s="36"/>
      <c r="G64" s="36"/>
      <c r="H64" s="35"/>
      <c r="I64" s="37"/>
      <c r="J64" s="38"/>
      <c r="K64" s="39"/>
      <c r="L64" s="32" t="str">
        <f>IF(D64="","",J64*K64)</f>
        <v/>
      </c>
      <c r="M64" s="53"/>
      <c r="N64" s="35"/>
      <c r="O64" s="31" t="str">
        <f>IF(D64="","",VLOOKUP($F$2,Dados!$A$1:$C$20,3,FALSE))</f>
        <v/>
      </c>
      <c r="P64" s="34"/>
      <c r="R64" s="40"/>
      <c r="S64" s="13" t="str">
        <f t="shared" si="4"/>
        <v/>
      </c>
      <c r="T64" s="13" t="str">
        <f t="shared" si="4"/>
        <v/>
      </c>
      <c r="U64" s="13" t="str">
        <f t="shared" si="7"/>
        <v/>
      </c>
      <c r="V64" s="13" t="str">
        <f t="shared" si="7"/>
        <v/>
      </c>
      <c r="W64" s="13" t="str">
        <f t="shared" si="7"/>
        <v/>
      </c>
      <c r="X64" s="13" t="str">
        <f t="shared" si="7"/>
        <v/>
      </c>
      <c r="Y64" s="13" t="str">
        <f t="shared" si="7"/>
        <v/>
      </c>
      <c r="Z64" s="13" t="str">
        <f t="shared" si="7"/>
        <v/>
      </c>
      <c r="AA64" s="13" t="str">
        <f t="shared" si="7"/>
        <v/>
      </c>
      <c r="AB64" s="13" t="str">
        <f t="shared" si="7"/>
        <v/>
      </c>
      <c r="AC64" s="13" t="str">
        <f t="shared" si="7"/>
        <v/>
      </c>
      <c r="AD64" s="13" t="str">
        <f t="shared" si="7"/>
        <v/>
      </c>
      <c r="AE64" s="13" t="str">
        <f t="shared" si="7"/>
        <v/>
      </c>
      <c r="AF64" s="13" t="str">
        <f t="shared" si="7"/>
        <v/>
      </c>
      <c r="AG64" s="13" t="str">
        <f t="shared" si="7"/>
        <v/>
      </c>
      <c r="AH64" s="13" t="str">
        <f t="shared" si="7"/>
        <v/>
      </c>
      <c r="AI64" s="13" t="str">
        <f t="shared" si="7"/>
        <v/>
      </c>
      <c r="AJ64" s="12"/>
    </row>
    <row r="65" spans="3:36" ht="24.95" customHeight="1" x14ac:dyDescent="0.25">
      <c r="C65" s="31" t="str">
        <f t="shared" si="6"/>
        <v/>
      </c>
      <c r="D65" s="36"/>
      <c r="E65" s="36"/>
      <c r="F65" s="36"/>
      <c r="G65" s="36"/>
      <c r="H65" s="35"/>
      <c r="I65" s="37"/>
      <c r="J65" s="38"/>
      <c r="K65" s="39"/>
      <c r="L65" s="32" t="str">
        <f>IF(D65="","",J65*K65)</f>
        <v/>
      </c>
      <c r="M65" s="53"/>
      <c r="N65" s="35"/>
      <c r="O65" s="31" t="str">
        <f>IF(D65="","",VLOOKUP($F$2,Dados!$A$1:$C$20,3,FALSE))</f>
        <v/>
      </c>
      <c r="P65" s="34"/>
      <c r="R65" s="40"/>
      <c r="S65" s="13" t="str">
        <f t="shared" si="4"/>
        <v/>
      </c>
      <c r="T65" s="13" t="str">
        <f t="shared" si="4"/>
        <v/>
      </c>
      <c r="U65" s="13" t="str">
        <f t="shared" si="7"/>
        <v/>
      </c>
      <c r="V65" s="13" t="str">
        <f t="shared" si="7"/>
        <v/>
      </c>
      <c r="W65" s="13" t="str">
        <f t="shared" si="7"/>
        <v/>
      </c>
      <c r="X65" s="13" t="str">
        <f t="shared" si="7"/>
        <v/>
      </c>
      <c r="Y65" s="13" t="str">
        <f t="shared" si="7"/>
        <v/>
      </c>
      <c r="Z65" s="13" t="str">
        <f t="shared" si="7"/>
        <v/>
      </c>
      <c r="AA65" s="13" t="str">
        <f t="shared" si="7"/>
        <v/>
      </c>
      <c r="AB65" s="13" t="str">
        <f t="shared" si="7"/>
        <v/>
      </c>
      <c r="AC65" s="13" t="str">
        <f t="shared" si="7"/>
        <v/>
      </c>
      <c r="AD65" s="13" t="str">
        <f t="shared" si="7"/>
        <v/>
      </c>
      <c r="AE65" s="13" t="str">
        <f t="shared" si="7"/>
        <v/>
      </c>
      <c r="AF65" s="13" t="str">
        <f t="shared" si="7"/>
        <v/>
      </c>
      <c r="AG65" s="13" t="str">
        <f t="shared" si="7"/>
        <v/>
      </c>
      <c r="AH65" s="13" t="str">
        <f t="shared" si="7"/>
        <v/>
      </c>
      <c r="AI65" s="13" t="str">
        <f t="shared" si="7"/>
        <v/>
      </c>
      <c r="AJ65" s="12"/>
    </row>
    <row r="66" spans="3:36" ht="24.95" customHeight="1" x14ac:dyDescent="0.25">
      <c r="C66" s="31" t="str">
        <f t="shared" si="6"/>
        <v/>
      </c>
      <c r="D66" s="36"/>
      <c r="E66" s="36"/>
      <c r="F66" s="36"/>
      <c r="G66" s="36"/>
      <c r="H66" s="35"/>
      <c r="I66" s="37"/>
      <c r="J66" s="38"/>
      <c r="K66" s="39"/>
      <c r="L66" s="32" t="str">
        <f>IF(D66="","",J66*K66)</f>
        <v/>
      </c>
      <c r="M66" s="53"/>
      <c r="N66" s="35"/>
      <c r="O66" s="31" t="str">
        <f>IF(D66="","",VLOOKUP($F$2,Dados!$A$1:$C$20,3,FALSE))</f>
        <v/>
      </c>
      <c r="P66" s="34"/>
      <c r="R66" s="40"/>
      <c r="S66" s="13" t="str">
        <f t="shared" si="4"/>
        <v/>
      </c>
      <c r="T66" s="13" t="str">
        <f t="shared" si="4"/>
        <v/>
      </c>
      <c r="U66" s="13" t="str">
        <f t="shared" si="7"/>
        <v/>
      </c>
      <c r="V66" s="13" t="str">
        <f t="shared" si="7"/>
        <v/>
      </c>
      <c r="W66" s="13" t="str">
        <f t="shared" si="7"/>
        <v/>
      </c>
      <c r="X66" s="13" t="str">
        <f t="shared" si="7"/>
        <v/>
      </c>
      <c r="Y66" s="13" t="str">
        <f t="shared" si="7"/>
        <v/>
      </c>
      <c r="Z66" s="13" t="str">
        <f t="shared" si="7"/>
        <v/>
      </c>
      <c r="AA66" s="13" t="str">
        <f t="shared" si="7"/>
        <v/>
      </c>
      <c r="AB66" s="13" t="str">
        <f t="shared" si="7"/>
        <v/>
      </c>
      <c r="AC66" s="13" t="str">
        <f t="shared" si="7"/>
        <v/>
      </c>
      <c r="AD66" s="13" t="str">
        <f t="shared" si="7"/>
        <v/>
      </c>
      <c r="AE66" s="13" t="str">
        <f t="shared" si="7"/>
        <v/>
      </c>
      <c r="AF66" s="13" t="str">
        <f t="shared" si="7"/>
        <v/>
      </c>
      <c r="AG66" s="13" t="str">
        <f t="shared" si="7"/>
        <v/>
      </c>
      <c r="AH66" s="13" t="str">
        <f t="shared" si="7"/>
        <v/>
      </c>
      <c r="AI66" s="13" t="str">
        <f t="shared" si="7"/>
        <v/>
      </c>
      <c r="AJ66" s="12"/>
    </row>
    <row r="67" spans="3:36" ht="24.95" customHeight="1" x14ac:dyDescent="0.25">
      <c r="C67" s="31" t="str">
        <f t="shared" si="6"/>
        <v/>
      </c>
      <c r="D67" s="36"/>
      <c r="E67" s="36"/>
      <c r="F67" s="36"/>
      <c r="G67" s="36"/>
      <c r="H67" s="35"/>
      <c r="I67" s="37"/>
      <c r="J67" s="38"/>
      <c r="K67" s="39"/>
      <c r="L67" s="32" t="str">
        <f>IF(D67="","",J67*K67)</f>
        <v/>
      </c>
      <c r="M67" s="53"/>
      <c r="N67" s="35"/>
      <c r="O67" s="31" t="str">
        <f>IF(D67="","",VLOOKUP($F$2,Dados!$A$1:$C$20,3,FALSE))</f>
        <v/>
      </c>
      <c r="P67" s="34"/>
      <c r="R67" s="40"/>
      <c r="S67" s="13" t="str">
        <f t="shared" si="4"/>
        <v/>
      </c>
      <c r="T67" s="13" t="str">
        <f t="shared" si="4"/>
        <v/>
      </c>
      <c r="U67" s="13" t="str">
        <f t="shared" si="7"/>
        <v/>
      </c>
      <c r="V67" s="13" t="str">
        <f t="shared" si="7"/>
        <v/>
      </c>
      <c r="W67" s="13" t="str">
        <f t="shared" si="7"/>
        <v/>
      </c>
      <c r="X67" s="13" t="str">
        <f t="shared" si="7"/>
        <v/>
      </c>
      <c r="Y67" s="13" t="str">
        <f t="shared" si="7"/>
        <v/>
      </c>
      <c r="Z67" s="13" t="str">
        <f t="shared" si="7"/>
        <v/>
      </c>
      <c r="AA67" s="13" t="str">
        <f t="shared" si="7"/>
        <v/>
      </c>
      <c r="AB67" s="13" t="str">
        <f t="shared" si="7"/>
        <v/>
      </c>
      <c r="AC67" s="13" t="str">
        <f t="shared" si="7"/>
        <v/>
      </c>
      <c r="AD67" s="13" t="str">
        <f t="shared" si="7"/>
        <v/>
      </c>
      <c r="AE67" s="13" t="str">
        <f t="shared" si="7"/>
        <v/>
      </c>
      <c r="AF67" s="13" t="str">
        <f t="shared" si="7"/>
        <v/>
      </c>
      <c r="AG67" s="13" t="str">
        <f t="shared" si="7"/>
        <v/>
      </c>
      <c r="AH67" s="13" t="str">
        <f t="shared" si="7"/>
        <v/>
      </c>
      <c r="AI67" s="13" t="str">
        <f t="shared" si="7"/>
        <v/>
      </c>
      <c r="AJ67" s="12"/>
    </row>
    <row r="68" spans="3:36" ht="24.95" customHeight="1" x14ac:dyDescent="0.25">
      <c r="C68" s="31" t="str">
        <f t="shared" si="6"/>
        <v/>
      </c>
      <c r="D68" s="36"/>
      <c r="E68" s="36"/>
      <c r="F68" s="36"/>
      <c r="G68" s="36"/>
      <c r="H68" s="35"/>
      <c r="I68" s="37"/>
      <c r="J68" s="38"/>
      <c r="K68" s="39"/>
      <c r="L68" s="32" t="str">
        <f>IF(D68="","",J68*K68)</f>
        <v/>
      </c>
      <c r="M68" s="53"/>
      <c r="N68" s="35"/>
      <c r="O68" s="31" t="str">
        <f>IF(D68="","",VLOOKUP($F$2,Dados!$A$1:$C$20,3,FALSE))</f>
        <v/>
      </c>
      <c r="P68" s="34"/>
      <c r="R68" s="40"/>
      <c r="S68" s="13" t="str">
        <f t="shared" si="4"/>
        <v/>
      </c>
      <c r="T68" s="13" t="str">
        <f t="shared" si="4"/>
        <v/>
      </c>
      <c r="U68" s="13" t="str">
        <f t="shared" si="7"/>
        <v/>
      </c>
      <c r="V68" s="13" t="str">
        <f t="shared" si="7"/>
        <v/>
      </c>
      <c r="W68" s="13" t="str">
        <f t="shared" si="7"/>
        <v/>
      </c>
      <c r="X68" s="13" t="str">
        <f t="shared" si="7"/>
        <v/>
      </c>
      <c r="Y68" s="13" t="str">
        <f t="shared" si="7"/>
        <v/>
      </c>
      <c r="Z68" s="13" t="str">
        <f t="shared" si="7"/>
        <v/>
      </c>
      <c r="AA68" s="13" t="str">
        <f t="shared" si="7"/>
        <v/>
      </c>
      <c r="AB68" s="13" t="str">
        <f t="shared" si="7"/>
        <v/>
      </c>
      <c r="AC68" s="13" t="str">
        <f t="shared" si="7"/>
        <v/>
      </c>
      <c r="AD68" s="13" t="str">
        <f t="shared" si="7"/>
        <v/>
      </c>
      <c r="AE68" s="13" t="str">
        <f t="shared" si="7"/>
        <v/>
      </c>
      <c r="AF68" s="13" t="str">
        <f t="shared" si="7"/>
        <v/>
      </c>
      <c r="AG68" s="13" t="str">
        <f t="shared" si="7"/>
        <v/>
      </c>
      <c r="AH68" s="13" t="str">
        <f t="shared" si="7"/>
        <v/>
      </c>
      <c r="AI68" s="13" t="str">
        <f t="shared" si="7"/>
        <v/>
      </c>
      <c r="AJ68" s="12"/>
    </row>
  </sheetData>
  <sheetProtection algorithmName="SHA-512" hashValue="3B1Qf4JL5VzzsKiwOpxGRjZAY6vXGGhTfcSzPi7FAMqckE/E1jeqoOKmjK0Cwb439PDxyWrHPsgRC+puTdc+zA==" saltValue="f6YEpehNr5n4ljHPp0YoYQ==" spinCount="100000" sheet="1" objects="1" scenarios="1" selectLockedCells="1"/>
  <mergeCells count="128">
    <mergeCell ref="D68:E68"/>
    <mergeCell ref="F68:G6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3:E33"/>
    <mergeCell ref="D34:E34"/>
    <mergeCell ref="F28:G28"/>
    <mergeCell ref="F29:G29"/>
    <mergeCell ref="F30:G30"/>
    <mergeCell ref="F31:G31"/>
    <mergeCell ref="F32:G32"/>
    <mergeCell ref="F33:G33"/>
    <mergeCell ref="F34:G34"/>
    <mergeCell ref="C27:L27"/>
    <mergeCell ref="D28:E28"/>
    <mergeCell ref="D29:E29"/>
    <mergeCell ref="D30:E30"/>
    <mergeCell ref="D31:E31"/>
    <mergeCell ref="D32:E32"/>
    <mergeCell ref="C8:D8"/>
    <mergeCell ref="E8:J8"/>
    <mergeCell ref="C25:J25"/>
    <mergeCell ref="F2:L2"/>
    <mergeCell ref="F3:L3"/>
    <mergeCell ref="G4:L4"/>
    <mergeCell ref="C6:L6"/>
    <mergeCell ref="C1:L1"/>
    <mergeCell ref="C22:D22"/>
    <mergeCell ref="E22:J22"/>
    <mergeCell ref="C23:D23"/>
    <mergeCell ref="E23:J23"/>
    <mergeCell ref="C24:D24"/>
    <mergeCell ref="E24:J24"/>
    <mergeCell ref="C19:D19"/>
    <mergeCell ref="E19:J19"/>
    <mergeCell ref="C20:D20"/>
    <mergeCell ref="E20:J20"/>
    <mergeCell ref="C21:D21"/>
    <mergeCell ref="E21:J21"/>
    <mergeCell ref="E14:J14"/>
    <mergeCell ref="E13:J13"/>
    <mergeCell ref="E12:J12"/>
    <mergeCell ref="E11:J11"/>
    <mergeCell ref="E10:J10"/>
    <mergeCell ref="E9:J9"/>
    <mergeCell ref="C10:D10"/>
    <mergeCell ref="E18:J18"/>
    <mergeCell ref="E17:J17"/>
    <mergeCell ref="E16:J16"/>
    <mergeCell ref="E15:J15"/>
    <mergeCell ref="C15:D15"/>
    <mergeCell ref="C16:D16"/>
    <mergeCell ref="C17:D17"/>
    <mergeCell ref="C18:D18"/>
    <mergeCell ref="C11:D11"/>
    <mergeCell ref="C12:D12"/>
    <mergeCell ref="C13:D13"/>
    <mergeCell ref="C14:D14"/>
    <mergeCell ref="A2:E2"/>
    <mergeCell ref="A3:E3"/>
    <mergeCell ref="A4:E4"/>
    <mergeCell ref="C9:D9"/>
    <mergeCell ref="C7:D7"/>
    <mergeCell ref="E7:J7"/>
  </mergeCells>
  <phoneticPr fontId="3" type="noConversion"/>
  <conditionalFormatting sqref="C29:P29">
    <cfRule type="expression" dxfId="39" priority="40">
      <formula>$D$29&lt;&gt;""</formula>
    </cfRule>
  </conditionalFormatting>
  <conditionalFormatting sqref="C31:P31">
    <cfRule type="expression" dxfId="38" priority="39">
      <formula>$D$31&lt;&gt;""</formula>
    </cfRule>
  </conditionalFormatting>
  <conditionalFormatting sqref="C33:P33">
    <cfRule type="expression" dxfId="37" priority="38">
      <formula>$D$33&lt;&gt;""</formula>
    </cfRule>
  </conditionalFormatting>
  <conditionalFormatting sqref="C35:P35">
    <cfRule type="expression" dxfId="36" priority="37">
      <formula>$D$35&lt;&gt;""</formula>
    </cfRule>
  </conditionalFormatting>
  <conditionalFormatting sqref="C37:P37">
    <cfRule type="expression" dxfId="35" priority="36">
      <formula>$D$37&lt;&gt;""</formula>
    </cfRule>
  </conditionalFormatting>
  <conditionalFormatting sqref="C39:P39">
    <cfRule type="expression" dxfId="34" priority="35">
      <formula>$D$39&lt;&gt;""</formula>
    </cfRule>
  </conditionalFormatting>
  <conditionalFormatting sqref="C41:P41">
    <cfRule type="expression" dxfId="33" priority="34">
      <formula>$D$41&lt;&gt;""</formula>
    </cfRule>
  </conditionalFormatting>
  <conditionalFormatting sqref="C43:P43">
    <cfRule type="expression" dxfId="32" priority="33">
      <formula>$D$43&lt;&gt;""</formula>
    </cfRule>
  </conditionalFormatting>
  <conditionalFormatting sqref="C45:P45">
    <cfRule type="expression" dxfId="31" priority="32">
      <formula>$D$45&lt;&gt;""</formula>
    </cfRule>
  </conditionalFormatting>
  <conditionalFormatting sqref="C47:P47">
    <cfRule type="expression" dxfId="30" priority="31">
      <formula>$D$47&lt;&gt;""</formula>
    </cfRule>
  </conditionalFormatting>
  <conditionalFormatting sqref="C49:P49">
    <cfRule type="expression" dxfId="29" priority="30">
      <formula>$D$49&lt;&gt;""</formula>
    </cfRule>
  </conditionalFormatting>
  <conditionalFormatting sqref="C51:P51">
    <cfRule type="expression" dxfId="28" priority="29">
      <formula>$D$51&lt;&gt;""</formula>
    </cfRule>
  </conditionalFormatting>
  <conditionalFormatting sqref="C53:P53">
    <cfRule type="expression" dxfId="27" priority="28">
      <formula>$D$53&lt;&gt;""</formula>
    </cfRule>
  </conditionalFormatting>
  <conditionalFormatting sqref="C55:P55">
    <cfRule type="expression" dxfId="26" priority="27">
      <formula>$D$55&lt;&gt;""</formula>
    </cfRule>
  </conditionalFormatting>
  <conditionalFormatting sqref="C57:P57">
    <cfRule type="expression" dxfId="25" priority="26">
      <formula>$D$59&lt;&gt;""</formula>
    </cfRule>
  </conditionalFormatting>
  <conditionalFormatting sqref="C59:P59">
    <cfRule type="expression" dxfId="24" priority="25">
      <formula>$D$59&lt;&gt;""</formula>
    </cfRule>
  </conditionalFormatting>
  <conditionalFormatting sqref="C61:P61">
    <cfRule type="expression" dxfId="23" priority="24">
      <formula>$D$61&lt;&gt;""</formula>
    </cfRule>
  </conditionalFormatting>
  <conditionalFormatting sqref="C63:P63">
    <cfRule type="expression" dxfId="22" priority="23">
      <formula>$D$63&lt;&gt;""</formula>
    </cfRule>
  </conditionalFormatting>
  <conditionalFormatting sqref="C65:P65">
    <cfRule type="expression" dxfId="21" priority="22">
      <formula>$D$65&lt;&gt;""</formula>
    </cfRule>
  </conditionalFormatting>
  <conditionalFormatting sqref="C67:P67">
    <cfRule type="expression" dxfId="20" priority="21">
      <formula>$D$67&lt;&gt;""</formula>
    </cfRule>
  </conditionalFormatting>
  <conditionalFormatting sqref="C68:P68">
    <cfRule type="expression" dxfId="19" priority="20">
      <formula>$D$68&lt;&gt;""</formula>
    </cfRule>
  </conditionalFormatting>
  <conditionalFormatting sqref="C66:P66">
    <cfRule type="expression" dxfId="18" priority="19">
      <formula>$D$66&lt;&gt;""</formula>
    </cfRule>
  </conditionalFormatting>
  <conditionalFormatting sqref="C64:P64">
    <cfRule type="expression" dxfId="17" priority="18">
      <formula>$D$64&lt;&gt;""</formula>
    </cfRule>
  </conditionalFormatting>
  <conditionalFormatting sqref="C62:P62">
    <cfRule type="expression" dxfId="16" priority="17">
      <formula>$D$62&lt;&gt;""</formula>
    </cfRule>
  </conditionalFormatting>
  <conditionalFormatting sqref="C60:P60">
    <cfRule type="expression" dxfId="15" priority="16">
      <formula>$D$60&lt;&gt;""</formula>
    </cfRule>
  </conditionalFormatting>
  <conditionalFormatting sqref="C30:P30">
    <cfRule type="expression" dxfId="14" priority="15">
      <formula>$D$30&lt;&gt;""</formula>
    </cfRule>
  </conditionalFormatting>
  <conditionalFormatting sqref="C32:P32">
    <cfRule type="expression" dxfId="13" priority="14">
      <formula>$D$32&lt;&gt;""</formula>
    </cfRule>
  </conditionalFormatting>
  <conditionalFormatting sqref="C38:P38">
    <cfRule type="expression" dxfId="12" priority="13">
      <formula>$D$38&lt;&gt;""</formula>
    </cfRule>
  </conditionalFormatting>
  <conditionalFormatting sqref="C36:P36">
    <cfRule type="expression" dxfId="11" priority="12">
      <formula>$D$36&lt;&gt;""</formula>
    </cfRule>
  </conditionalFormatting>
  <conditionalFormatting sqref="C34:P34">
    <cfRule type="expression" dxfId="10" priority="11">
      <formula>$D$34&lt;&gt;""</formula>
    </cfRule>
  </conditionalFormatting>
  <conditionalFormatting sqref="C40:P40">
    <cfRule type="expression" dxfId="9" priority="10">
      <formula>$D$40&lt;&gt;""</formula>
    </cfRule>
  </conditionalFormatting>
  <conditionalFormatting sqref="C42:P42">
    <cfRule type="expression" dxfId="8" priority="9">
      <formula>$D$42&lt;&gt;""</formula>
    </cfRule>
  </conditionalFormatting>
  <conditionalFormatting sqref="C44:P44">
    <cfRule type="expression" dxfId="7" priority="8">
      <formula>$D$44&lt;&gt;""</formula>
    </cfRule>
  </conditionalFormatting>
  <conditionalFormatting sqref="C46:P46">
    <cfRule type="expression" dxfId="6" priority="7">
      <formula>$D$46&lt;&gt;""</formula>
    </cfRule>
  </conditionalFormatting>
  <conditionalFormatting sqref="C48:P48">
    <cfRule type="expression" dxfId="5" priority="6">
      <formula>$D$48&lt;&gt;""</formula>
    </cfRule>
  </conditionalFormatting>
  <conditionalFormatting sqref="C50:P50">
    <cfRule type="expression" dxfId="4" priority="5">
      <formula>$D$50&lt;&gt;""</formula>
    </cfRule>
  </conditionalFormatting>
  <conditionalFormatting sqref="C58:P58">
    <cfRule type="expression" dxfId="3" priority="4">
      <formula>$D$58&lt;&gt;""</formula>
    </cfRule>
  </conditionalFormatting>
  <conditionalFormatting sqref="C56:P56">
    <cfRule type="expression" dxfId="2" priority="3">
      <formula>$D$56&lt;&gt;""</formula>
    </cfRule>
  </conditionalFormatting>
  <conditionalFormatting sqref="C54:P54">
    <cfRule type="expression" dxfId="1" priority="2">
      <formula>$D$54&lt;&gt;""</formula>
    </cfRule>
  </conditionalFormatting>
  <conditionalFormatting sqref="C52:P52">
    <cfRule type="expression" dxfId="0" priority="1">
      <formula>$D$52&lt;&gt;""</formula>
    </cfRule>
  </conditionalFormatting>
  <dataValidations count="5">
    <dataValidation type="list" allowBlank="1" showInputMessage="1" showErrorMessage="1" sqref="H29:H68" xr:uid="{7A11C55C-E67F-4572-AADF-6067E4090851}">
      <formula1>Tipo</formula1>
    </dataValidation>
    <dataValidation type="list" allowBlank="1" showInputMessage="1" showErrorMessage="1" sqref="N29:N68" xr:uid="{D9018F18-F569-47CB-A45F-60E42E637E0C}">
      <formula1>Vinculação_à_Outra_Contratação</formula1>
    </dataValidation>
    <dataValidation type="list" allowBlank="1" showInputMessage="1" showErrorMessage="1" sqref="F2:M2" xr:uid="{54C65F84-09C9-4158-8431-69364D05BA38}">
      <formula1>Órgão</formula1>
    </dataValidation>
    <dataValidation type="list" allowBlank="1" showInputMessage="1" showErrorMessage="1" sqref="R29:R68" xr:uid="{A7AAA7D7-5C99-4F81-B7A1-FA40626C6718}">
      <formula1>Natureza_da_Despesa</formula1>
    </dataValidation>
    <dataValidation type="list" allowBlank="1" showInputMessage="1" showErrorMessage="1" sqref="M29:M68" xr:uid="{EEB88DA7-23FC-4357-BA8D-64E895ADDE28}">
      <formula1>Forma_de_Contratação</formula1>
    </dataValidation>
  </dataValidations>
  <pageMargins left="0" right="0" top="1.2204724409448819" bottom="0.46875" header="0" footer="0.15748031496062992"/>
  <pageSetup paperSize="9" scale="70" fitToHeight="0" orientation="landscape" horizontalDpi="0" verticalDpi="0" r:id="rId1"/>
  <headerFooter>
    <oddHeader>&amp;C&amp;G</oddHeader>
    <oddFooter>&amp;RPágina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0ADF-50A0-425E-BF8F-D289E75EF1F0}">
  <dimension ref="A1:G20"/>
  <sheetViews>
    <sheetView tabSelected="1" workbookViewId="0">
      <selection activeCell="B3" sqref="B3"/>
    </sheetView>
  </sheetViews>
  <sheetFormatPr defaultRowHeight="15" x14ac:dyDescent="0.25"/>
  <cols>
    <col min="1" max="1" width="67.85546875" style="1" bestFit="1" customWidth="1"/>
    <col min="2" max="2" width="32" style="1" bestFit="1" customWidth="1"/>
    <col min="3" max="3" width="32" style="1" customWidth="1"/>
    <col min="4" max="4" width="11.5703125" style="1" hidden="1" customWidth="1"/>
    <col min="5" max="5" width="29" style="1" hidden="1" customWidth="1"/>
    <col min="6" max="6" width="17.28515625" style="1" hidden="1" customWidth="1"/>
    <col min="7" max="7" width="20.5703125" style="1" hidden="1" customWidth="1"/>
    <col min="8" max="16384" width="9.140625" style="1"/>
  </cols>
  <sheetData>
    <row r="1" spans="1:7" x14ac:dyDescent="0.25">
      <c r="A1" s="30" t="s">
        <v>46</v>
      </c>
      <c r="B1" s="30" t="s">
        <v>47</v>
      </c>
      <c r="C1" s="50" t="s">
        <v>114</v>
      </c>
      <c r="D1" s="2" t="s">
        <v>52</v>
      </c>
      <c r="E1" s="2" t="s">
        <v>58</v>
      </c>
      <c r="F1" s="51" t="s">
        <v>38</v>
      </c>
      <c r="G1" s="2" t="s">
        <v>115</v>
      </c>
    </row>
    <row r="2" spans="1:7" x14ac:dyDescent="0.25">
      <c r="A2" s="2" t="s">
        <v>63</v>
      </c>
      <c r="B2" s="55" t="s">
        <v>84</v>
      </c>
      <c r="C2" s="54" t="s">
        <v>96</v>
      </c>
      <c r="D2" s="2" t="s">
        <v>53</v>
      </c>
      <c r="E2" s="2" t="s">
        <v>62</v>
      </c>
      <c r="F2" s="52" t="s">
        <v>42</v>
      </c>
      <c r="G2" s="2" t="s">
        <v>116</v>
      </c>
    </row>
    <row r="3" spans="1:7" x14ac:dyDescent="0.25">
      <c r="A3" s="2" t="s">
        <v>64</v>
      </c>
      <c r="B3" s="55" t="s">
        <v>83</v>
      </c>
      <c r="C3" s="54" t="s">
        <v>97</v>
      </c>
      <c r="D3" s="2" t="s">
        <v>54</v>
      </c>
      <c r="E3" s="2" t="s">
        <v>61</v>
      </c>
      <c r="F3" s="52" t="s">
        <v>7</v>
      </c>
      <c r="G3" s="2" t="s">
        <v>117</v>
      </c>
    </row>
    <row r="4" spans="1:7" x14ac:dyDescent="0.25">
      <c r="A4" s="2" t="s">
        <v>65</v>
      </c>
      <c r="B4" s="55" t="s">
        <v>85</v>
      </c>
      <c r="C4" s="2" t="s">
        <v>98</v>
      </c>
      <c r="F4" s="49" t="s">
        <v>10</v>
      </c>
      <c r="G4" s="2" t="s">
        <v>118</v>
      </c>
    </row>
    <row r="5" spans="1:7" x14ac:dyDescent="0.25">
      <c r="A5" s="2" t="s">
        <v>67</v>
      </c>
      <c r="B5" s="55" t="s">
        <v>82</v>
      </c>
      <c r="C5" s="2" t="s">
        <v>99</v>
      </c>
      <c r="F5" s="49" t="s">
        <v>9</v>
      </c>
      <c r="G5" s="2" t="s">
        <v>119</v>
      </c>
    </row>
    <row r="6" spans="1:7" x14ac:dyDescent="0.25">
      <c r="A6" s="2" t="s">
        <v>66</v>
      </c>
      <c r="B6" s="55" t="s">
        <v>83</v>
      </c>
      <c r="C6" s="2" t="s">
        <v>100</v>
      </c>
      <c r="F6" s="49" t="s">
        <v>12</v>
      </c>
      <c r="G6" s="2" t="s">
        <v>120</v>
      </c>
    </row>
    <row r="7" spans="1:7" x14ac:dyDescent="0.25">
      <c r="A7" s="2" t="s">
        <v>68</v>
      </c>
      <c r="B7" s="55" t="s">
        <v>86</v>
      </c>
      <c r="C7" s="2" t="s">
        <v>101</v>
      </c>
      <c r="F7" s="49" t="s">
        <v>14</v>
      </c>
      <c r="G7" s="2" t="s">
        <v>121</v>
      </c>
    </row>
    <row r="8" spans="1:7" x14ac:dyDescent="0.25">
      <c r="A8" s="2" t="s">
        <v>69</v>
      </c>
      <c r="B8" s="55" t="s">
        <v>88</v>
      </c>
      <c r="C8" s="2" t="s">
        <v>102</v>
      </c>
      <c r="F8" s="49" t="s">
        <v>16</v>
      </c>
      <c r="G8" s="2" t="s">
        <v>122</v>
      </c>
    </row>
    <row r="9" spans="1:7" x14ac:dyDescent="0.25">
      <c r="A9" s="2" t="s">
        <v>70</v>
      </c>
      <c r="B9" s="55" t="s">
        <v>89</v>
      </c>
      <c r="C9" s="2" t="s">
        <v>103</v>
      </c>
      <c r="F9" s="49" t="s">
        <v>17</v>
      </c>
      <c r="G9" s="2" t="s">
        <v>123</v>
      </c>
    </row>
    <row r="10" spans="1:7" x14ac:dyDescent="0.25">
      <c r="A10" s="2" t="s">
        <v>71</v>
      </c>
      <c r="B10" s="55" t="s">
        <v>90</v>
      </c>
      <c r="C10" s="2" t="s">
        <v>104</v>
      </c>
      <c r="F10" s="49" t="s">
        <v>18</v>
      </c>
      <c r="G10" s="2" t="s">
        <v>125</v>
      </c>
    </row>
    <row r="11" spans="1:7" x14ac:dyDescent="0.25">
      <c r="A11" s="2" t="s">
        <v>72</v>
      </c>
      <c r="B11" s="55" t="s">
        <v>91</v>
      </c>
      <c r="C11" s="2" t="s">
        <v>105</v>
      </c>
      <c r="F11" s="49" t="s">
        <v>19</v>
      </c>
      <c r="G11" s="2" t="s">
        <v>124</v>
      </c>
    </row>
    <row r="12" spans="1:7" x14ac:dyDescent="0.25">
      <c r="A12" s="2" t="s">
        <v>73</v>
      </c>
      <c r="B12" s="55" t="s">
        <v>92</v>
      </c>
      <c r="C12" s="2" t="s">
        <v>106</v>
      </c>
      <c r="F12" s="33" t="s">
        <v>20</v>
      </c>
    </row>
    <row r="13" spans="1:7" x14ac:dyDescent="0.25">
      <c r="A13" s="2" t="s">
        <v>74</v>
      </c>
      <c r="B13" s="55" t="s">
        <v>93</v>
      </c>
      <c r="C13" s="2" t="s">
        <v>107</v>
      </c>
      <c r="F13" s="33" t="s">
        <v>21</v>
      </c>
    </row>
    <row r="14" spans="1:7" x14ac:dyDescent="0.25">
      <c r="A14" s="2" t="s">
        <v>75</v>
      </c>
      <c r="B14" s="55" t="s">
        <v>94</v>
      </c>
      <c r="C14" s="2" t="s">
        <v>108</v>
      </c>
      <c r="F14" s="33" t="s">
        <v>28</v>
      </c>
    </row>
    <row r="15" spans="1:7" x14ac:dyDescent="0.25">
      <c r="A15" s="2" t="s">
        <v>76</v>
      </c>
      <c r="B15" s="55" t="s">
        <v>95</v>
      </c>
      <c r="C15" s="2" t="s">
        <v>106</v>
      </c>
      <c r="F15" s="33" t="s">
        <v>30</v>
      </c>
    </row>
    <row r="16" spans="1:7" x14ac:dyDescent="0.25">
      <c r="A16" s="2" t="s">
        <v>77</v>
      </c>
      <c r="B16" s="55" t="s">
        <v>95</v>
      </c>
      <c r="C16" s="2" t="s">
        <v>109</v>
      </c>
      <c r="F16" s="33" t="s">
        <v>32</v>
      </c>
    </row>
    <row r="17" spans="1:6" x14ac:dyDescent="0.25">
      <c r="A17" s="2" t="s">
        <v>78</v>
      </c>
      <c r="B17" s="55" t="s">
        <v>83</v>
      </c>
      <c r="C17" s="2" t="s">
        <v>110</v>
      </c>
      <c r="F17" s="33" t="s">
        <v>33</v>
      </c>
    </row>
    <row r="18" spans="1:6" x14ac:dyDescent="0.25">
      <c r="A18" s="2" t="s">
        <v>79</v>
      </c>
      <c r="B18" s="55" t="s">
        <v>83</v>
      </c>
      <c r="C18" s="2" t="s">
        <v>111</v>
      </c>
      <c r="F18" s="33" t="s">
        <v>36</v>
      </c>
    </row>
    <row r="19" spans="1:6" x14ac:dyDescent="0.25">
      <c r="A19" s="2" t="s">
        <v>81</v>
      </c>
      <c r="B19" s="55" t="s">
        <v>87</v>
      </c>
      <c r="C19" s="2" t="s">
        <v>112</v>
      </c>
    </row>
    <row r="20" spans="1:6" x14ac:dyDescent="0.25">
      <c r="A20" s="2" t="s">
        <v>80</v>
      </c>
      <c r="B20" s="55" t="s">
        <v>86</v>
      </c>
      <c r="C20" s="2" t="s">
        <v>113</v>
      </c>
    </row>
  </sheetData>
  <sheetProtection algorithmName="SHA-512" hashValue="gcFwIb60huu5qmdm4V3vxlYSLXidStfDaZOBeNHHhjvEvA0eTodeI0wq9flRzAxnBjga5kvWGvM8FWAI4+KOyg==" saltValue="W8W5aS3drK9wrArhdrZFVw==" spinCount="100000" sheet="1" objects="1" scenarios="1" select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Resumo</vt:lpstr>
      <vt:lpstr>Dados</vt:lpstr>
      <vt:lpstr>Resumo!Area_de_impressao</vt:lpstr>
      <vt:lpstr>Forma_de_Contratação</vt:lpstr>
      <vt:lpstr>Natureza_da_Despesa</vt:lpstr>
      <vt:lpstr>Órgão</vt:lpstr>
      <vt:lpstr>Tipo</vt:lpstr>
      <vt:lpstr>Vinculação_à_Outra_Contratação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Anual de Contratações</dc:title>
  <dc:creator>Anderson de Oliveira</dc:creator>
  <cp:lastModifiedBy>Anderson de Oliveira</cp:lastModifiedBy>
  <cp:lastPrinted>2024-01-04T18:41:46Z</cp:lastPrinted>
  <dcterms:created xsi:type="dcterms:W3CDTF">2024-01-04T16:57:29Z</dcterms:created>
  <dcterms:modified xsi:type="dcterms:W3CDTF">2024-01-04T18:44:21Z</dcterms:modified>
</cp:coreProperties>
</file>